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workbookProtection workbookPassword="8333" lockStructure="1"/>
  <bookViews>
    <workbookView xWindow="-15" yWindow="-15" windowWidth="12600" windowHeight="12405"/>
  </bookViews>
  <sheets>
    <sheet name="Formular geplante Zielbeiträge" sheetId="1" r:id="rId1"/>
    <sheet name="Auswertung Querschnittsziel" sheetId="6" r:id="rId2"/>
    <sheet name="Gewichtungsfaktoren" sheetId="5" state="hidden" r:id="rId3"/>
  </sheets>
  <definedNames>
    <definedName name="_1.1_Abwassermenge">'Formular geplante Zielbeiträge'!$AE$316</definedName>
    <definedName name="_1.2_Abwasserbelastung">'Formular geplante Zielbeiträge'!$AE$327</definedName>
    <definedName name="_10_UmweltwirkungAnstoßen">'Formular geplante Zielbeiträge'!$AE$561</definedName>
    <definedName name="_11_Indirekte_Wirkungen_Keine">'Formular geplante Zielbeiträge'!$AK$586</definedName>
    <definedName name="_11_Indirekte_Wirkungen_Negativ">'Formular geplante Zielbeiträge'!$AG$583</definedName>
    <definedName name="_11_Indirekte_Wirkungen_Positiv">'Formular geplante Zielbeiträge'!$AG$588</definedName>
    <definedName name="_11_Negativ_SchutzgüterNr">'Formular geplante Zielbeiträge'!$AJ$583</definedName>
    <definedName name="_11_Positiv_SchutzgüterNr">'Formular geplante Zielbeiträge'!$AJ$588</definedName>
    <definedName name="_2_Fläche">'Formular geplante Zielbeiträge'!$AE$351</definedName>
    <definedName name="_3_Luft">'Formular geplante Zielbeiträge'!$AE$368</definedName>
    <definedName name="_4_BiologischeVielfalt">'Formular geplante Zielbeiträge'!$AE$388</definedName>
    <definedName name="_5.1_A_DeckungBedarf">'Formular geplante Zielbeiträge'!$AE$409</definedName>
    <definedName name="_5.1_B_Erzeugung">'Formular geplante Zielbeiträge'!$AE$413</definedName>
    <definedName name="_5.2_Energieverbrauch">'Formular geplante Zielbeiträge'!$AE$421</definedName>
    <definedName name="_6.1_Ökologische">'Formular geplante Zielbeiträge'!$AE$443</definedName>
    <definedName name="_6.2_A_Materialeffizienz">'Formular geplante Zielbeiträge'!$AE$453</definedName>
    <definedName name="_6.2_B_Umweltfreundlichkeit">'Formular geplante Zielbeiträge'!$AE$469</definedName>
    <definedName name="_7_Transportaufkommen">'Formular geplante Zielbeiträge'!$AE$492</definedName>
    <definedName name="_8_AngekreuzteNr">'Formular geplante Zielbeiträge'!$AE$516</definedName>
    <definedName name="_8_Aufbau_Wissen">'Formular geplante Zielbeiträge'!$AE$515</definedName>
    <definedName name="_9_UmweltfreundlicheBeschaffung">'Formular geplante Zielbeiträge'!$AE$534</definedName>
    <definedName name="_Antragsteller">'Formular geplante Zielbeiträge'!$A$20</definedName>
    <definedName name="_B.1.1_Gesetz">'Formular geplante Zielbeiträge'!$AE$613</definedName>
    <definedName name="_B.1.2_Einbeziehung">'Formular geplante Zielbeiträge'!$AF$621</definedName>
    <definedName name="_B.1.3_Schulungen">'Formular geplante Zielbeiträge'!$AF$625</definedName>
    <definedName name="_B.1.4_Diversity">'Formular geplante Zielbeiträge'!$AF$636</definedName>
    <definedName name="_B.1.5_Sonstige">'Formular geplante Zielbeiträge'!$AF$641</definedName>
    <definedName name="_B.1.6_Weitere">'Formular geplante Zielbeiträge'!$AF$645</definedName>
    <definedName name="_B.2.1_Gesetz">'Formular geplante Zielbeiträge'!$AF$660</definedName>
    <definedName name="_B.2.10_WeitereMaßnahmen">'Formular geplante Zielbeiträge'!$AF$707</definedName>
    <definedName name="_B.2.2_Einbeziehung">'Formular geplante Zielbeiträge'!$AF$668</definedName>
    <definedName name="_B.2.3_Beteiligung">'Formular geplante Zielbeiträge'!$AF$672</definedName>
    <definedName name="_B.2.4_BeiBeteiligungDritter">'Formular geplante Zielbeiträge'!$AF$676</definedName>
    <definedName name="_B.2.5_Führungspositionen">'Formular geplante Zielbeiträge'!$AF$687</definedName>
    <definedName name="_B.2.6_Frauenförderung">'Formular geplante Zielbeiträge'!$AF$691</definedName>
    <definedName name="_B.2.7_Arbeitsplätze_Frauen">'Formular geplante Zielbeiträge'!$AF$695</definedName>
    <definedName name="_B.2.8_Arbeitszeitregelungen">'Formular geplante Zielbeiträge'!$AF$699</definedName>
    <definedName name="_B.2.9_SpezielleEinrichtungen">'Formular geplante Zielbeiträge'!$AF$703</definedName>
    <definedName name="_ftn1" localSheetId="0">'Formular geplante Zielbeiträge'!#REF!</definedName>
    <definedName name="_ftnref1" localSheetId="0">'Formular geplante Zielbeiträge'!#REF!</definedName>
    <definedName name="_Maßnahmencode">'Formular geplante Zielbeiträge'!$AE$45</definedName>
    <definedName name="_MaßnahmeOF">'Formular geplante Zielbeiträge'!#REF!</definedName>
    <definedName name="_O33_Fläche">'Formular geplante Zielbeiträge'!$AE$352</definedName>
    <definedName name="_Projektbezeichnung">'Formular geplante Zielbeiträge'!$A$22</definedName>
    <definedName name="Angabe_lt._Formular">"Ja; Nein"</definedName>
    <definedName name="_xlnm.Print_Area" localSheetId="0">'Formular geplante Zielbeiträge'!$A$1:$AC$712</definedName>
  </definedNames>
  <calcPr calcId="145621"/>
</workbook>
</file>

<file path=xl/calcChain.xml><?xml version="1.0" encoding="utf-8"?>
<calcChain xmlns="http://schemas.openxmlformats.org/spreadsheetml/2006/main">
  <c r="AE537" i="1" l="1"/>
  <c r="F20" i="6" l="1"/>
  <c r="AE443" i="1" l="1"/>
  <c r="AA286" i="1" l="1"/>
  <c r="AE515" i="1" l="1"/>
  <c r="H50" i="6" l="1"/>
  <c r="I50" i="6" s="1"/>
  <c r="I88" i="6" l="1"/>
  <c r="J86" i="6"/>
  <c r="J68" i="6"/>
  <c r="K48" i="6"/>
  <c r="K70" i="6" s="1"/>
  <c r="K88" i="6" s="1"/>
  <c r="J48" i="6"/>
  <c r="J70" i="6" s="1"/>
  <c r="J88" i="6" s="1"/>
  <c r="J46" i="6"/>
  <c r="T42" i="6"/>
  <c r="T41" i="6"/>
  <c r="F25" i="6"/>
  <c r="F22" i="6"/>
  <c r="AI590" i="1" l="1"/>
  <c r="AH590" i="1"/>
  <c r="AI589" i="1"/>
  <c r="AH589" i="1"/>
  <c r="AI588" i="1"/>
  <c r="AH588" i="1"/>
  <c r="AI585" i="1"/>
  <c r="AH585" i="1"/>
  <c r="AI584" i="1"/>
  <c r="AH584" i="1"/>
  <c r="AI583" i="1"/>
  <c r="AH583" i="1"/>
  <c r="AF636" i="1" l="1"/>
  <c r="AE413" i="1"/>
  <c r="AE409" i="1"/>
  <c r="H37" i="6" l="1"/>
  <c r="H38" i="6"/>
  <c r="I76" i="6"/>
  <c r="AA287" i="1"/>
  <c r="A544" i="1" l="1"/>
  <c r="AE534" i="1" l="1"/>
  <c r="H52" i="6" l="1"/>
  <c r="I52" i="6" s="1"/>
  <c r="AG52" i="1"/>
  <c r="AG53" i="1"/>
  <c r="AG54" i="1"/>
  <c r="AG55" i="1"/>
  <c r="AG56" i="1"/>
  <c r="AG57" i="1"/>
  <c r="AG58" i="1"/>
  <c r="AG59" i="1"/>
  <c r="AG60" i="1"/>
  <c r="AG61" i="1"/>
  <c r="AG62" i="1"/>
  <c r="AG63" i="1"/>
  <c r="AG51" i="1"/>
  <c r="AH51" i="1" l="1"/>
  <c r="AF707" i="1" l="1"/>
  <c r="AF703" i="1"/>
  <c r="AF699" i="1"/>
  <c r="AF695" i="1"/>
  <c r="AF691" i="1"/>
  <c r="AF687" i="1"/>
  <c r="AF676" i="1"/>
  <c r="AF672" i="1"/>
  <c r="AF668" i="1"/>
  <c r="AF645" i="1"/>
  <c r="AF641" i="1"/>
  <c r="AF625" i="1"/>
  <c r="AF660" i="1"/>
  <c r="AE613" i="1"/>
  <c r="AF621" i="1"/>
  <c r="AE516" i="1"/>
  <c r="AK586" i="1"/>
  <c r="H54" i="6" l="1"/>
  <c r="I89" i="6"/>
  <c r="I104" i="6" s="1" a="1"/>
  <c r="I104" i="6" s="1"/>
  <c r="I92" i="6"/>
  <c r="I96" i="6"/>
  <c r="I100" i="6"/>
  <c r="I75" i="6"/>
  <c r="I93" i="6"/>
  <c r="I97" i="6"/>
  <c r="I74" i="6"/>
  <c r="I94" i="6"/>
  <c r="I98" i="6"/>
  <c r="I71" i="6"/>
  <c r="I82" i="6" s="1" a="1"/>
  <c r="I82" i="6" s="1"/>
  <c r="I78" i="6"/>
  <c r="I95" i="6"/>
  <c r="I99" i="6"/>
  <c r="I77" i="6"/>
  <c r="AJ583" i="1"/>
  <c r="AG583" i="1" s="1"/>
  <c r="AJ588" i="1"/>
  <c r="AG588" i="1" s="1"/>
  <c r="H55" i="6" l="1"/>
  <c r="I81" i="6"/>
  <c r="I83" i="6"/>
  <c r="I110" i="6"/>
  <c r="I105" i="6"/>
  <c r="I103" i="6" a="1"/>
  <c r="I103" i="6" s="1"/>
  <c r="I111" i="6"/>
  <c r="H56" i="6"/>
  <c r="I20" i="6"/>
  <c r="I62" i="6" s="1"/>
  <c r="I54" i="6" l="1"/>
  <c r="I63" i="6" s="1" a="1"/>
  <c r="I63" i="6" s="1"/>
  <c r="I64" i="6" s="1"/>
  <c r="I109" i="6" s="1"/>
  <c r="I112" i="6" s="1"/>
  <c r="A591" i="1"/>
  <c r="AE561" i="1"/>
  <c r="AE492" i="1"/>
  <c r="AE469" i="1"/>
  <c r="AE453" i="1"/>
  <c r="AE421" i="1"/>
  <c r="AE388" i="1"/>
  <c r="AE368" i="1"/>
  <c r="Z349" i="1"/>
  <c r="AE352" i="1" s="1"/>
  <c r="AE327" i="1"/>
  <c r="AE316" i="1"/>
  <c r="H31" i="6" s="1"/>
  <c r="I65" i="6" l="1" a="1"/>
  <c r="I65" i="6" s="1"/>
  <c r="H40" i="6"/>
  <c r="H53" i="6"/>
  <c r="I53" i="6" s="1"/>
  <c r="H35" i="6"/>
  <c r="I35" i="6" s="1"/>
  <c r="H42" i="6"/>
  <c r="H36" i="6"/>
  <c r="I36" i="6" s="1"/>
  <c r="H43" i="6"/>
  <c r="H32" i="6"/>
  <c r="H39" i="6"/>
  <c r="I37" i="6" s="1"/>
  <c r="H49" i="6"/>
  <c r="I49" i="6" s="1"/>
  <c r="AE351" i="1"/>
  <c r="I59" i="6" l="1" a="1"/>
  <c r="I59" i="6" s="1"/>
  <c r="H33" i="6"/>
  <c r="I33" i="6" s="1"/>
  <c r="I31" i="6"/>
  <c r="I40" i="6"/>
  <c r="G36" i="5"/>
  <c r="I44" i="6" l="1" a="1"/>
  <c r="I44" i="6" s="1"/>
</calcChain>
</file>

<file path=xl/sharedStrings.xml><?xml version="1.0" encoding="utf-8"?>
<sst xmlns="http://schemas.openxmlformats.org/spreadsheetml/2006/main" count="584" uniqueCount="435">
  <si>
    <t>EFRE-Programm "Innovation und Energiewende" in Baden-Württemberg 2014-2020</t>
  </si>
  <si>
    <t>i</t>
  </si>
  <si>
    <t>Name des Ansprechpartners</t>
  </si>
  <si>
    <t>Tel.</t>
  </si>
  <si>
    <t>E-Mail-Adresse</t>
  </si>
  <si>
    <t>Nachhaltige Mobilität</t>
  </si>
  <si>
    <t>Umwelttechnologien, Erneuerbare Energien und Ressourceneffizienz</t>
  </si>
  <si>
    <t>Gesundheit und Pflege</t>
  </si>
  <si>
    <t>Informations- und Kommunikationstechnologien, Green IT und intelligente Produkte</t>
  </si>
  <si>
    <t>Luft- und Raumfahrt</t>
  </si>
  <si>
    <t>Kreativwirtschaft</t>
  </si>
  <si>
    <t>Mikrosystemtechnik</t>
  </si>
  <si>
    <t>Photonics</t>
  </si>
  <si>
    <t>Biotechnologie</t>
  </si>
  <si>
    <t>Nanotechnologie</t>
  </si>
  <si>
    <t>Leichtbau / neue Materialien</t>
  </si>
  <si>
    <t>Fortschrittliche Produktionstechnik</t>
  </si>
  <si>
    <t>01</t>
  </si>
  <si>
    <t>02</t>
  </si>
  <si>
    <t>03</t>
  </si>
  <si>
    <t>04</t>
  </si>
  <si>
    <t>05</t>
  </si>
  <si>
    <t>06</t>
  </si>
  <si>
    <t>07</t>
  </si>
  <si>
    <t>08</t>
  </si>
  <si>
    <t>09</t>
  </si>
  <si>
    <t>10</t>
  </si>
  <si>
    <t>11</t>
  </si>
  <si>
    <t>12</t>
  </si>
  <si>
    <t>13</t>
  </si>
  <si>
    <r>
      <rPr>
        <b/>
        <sz val="11"/>
        <color theme="1"/>
        <rFont val="Arial"/>
        <family val="2"/>
      </rPr>
      <t>Bei Angabe „Sonstige Schlüsseltechnologie“</t>
    </r>
    <r>
      <rPr>
        <sz val="11"/>
        <color theme="1"/>
        <rFont val="Arial"/>
        <family val="2"/>
      </rPr>
      <t>: Bitte erläutern Sie hier Ihre Angabe</t>
    </r>
  </si>
  <si>
    <t>Regionale Innovationszentren</t>
  </si>
  <si>
    <t>Innovationsinfrastruktur</t>
  </si>
  <si>
    <t>Teil II – Querschnittsziele des EFRE-Programms</t>
  </si>
  <si>
    <t xml:space="preserve">A. Querschnittsziel Nachhaltige Entwicklung </t>
  </si>
  <si>
    <t>-0,5 Punkte</t>
  </si>
  <si>
    <t>0 Punkte</t>
  </si>
  <si>
    <t>0,25 Punkte</t>
  </si>
  <si>
    <t>0,5 Punkte</t>
  </si>
  <si>
    <t>1. Schutzgut Wasser</t>
  </si>
  <si>
    <t>Fragen zu direkten Umweltwirkungen Ihres Projekts</t>
  </si>
  <si>
    <r>
      <t xml:space="preserve">Bitte geben Sie die Größe der versiegelten Fläche </t>
    </r>
    <r>
      <rPr>
        <u/>
        <sz val="11"/>
        <color theme="1"/>
        <rFont val="Arial"/>
        <family val="2"/>
      </rPr>
      <t>vor</t>
    </r>
    <r>
      <rPr>
        <sz val="11"/>
        <color theme="1"/>
        <rFont val="Arial"/>
        <family val="2"/>
      </rPr>
      <t xml:space="preserve"> Umsetzung Ihres Projekts an (m²)</t>
    </r>
  </si>
  <si>
    <t>Die Bilanz der Flächenversiegelung beträgt (m²)</t>
  </si>
  <si>
    <t>Punkte</t>
  </si>
  <si>
    <t>-1
-0,5</t>
  </si>
  <si>
    <t>0</t>
  </si>
  <si>
    <t>0,5
1</t>
  </si>
  <si>
    <r>
      <rPr>
        <b/>
        <sz val="11"/>
        <color theme="1"/>
        <rFont val="Arial"/>
        <family val="2"/>
      </rPr>
      <t>Ergänzende Informationen zu 2. Flächeninanspruchnahme</t>
    </r>
    <r>
      <rPr>
        <sz val="11"/>
        <color theme="1"/>
        <rFont val="Arial"/>
        <family val="2"/>
      </rPr>
      <t xml:space="preserve">
</t>
    </r>
    <r>
      <rPr>
        <u/>
        <sz val="11"/>
        <color theme="1"/>
        <rFont val="Arial"/>
        <family val="2"/>
      </rPr>
      <t>Versiegelte Flächen</t>
    </r>
    <r>
      <rPr>
        <sz val="11"/>
        <color theme="1"/>
        <rFont val="Arial"/>
        <family val="2"/>
      </rPr>
      <t xml:space="preserve"> werden hier stets als voll versiegelt betrachtet, unabhängig von der Art ihrer Bebauung oder Befestigung oder ihrer Wasserdurchlässigkeit.
Als versiegelt gelten</t>
    </r>
  </si>
  <si>
    <t xml:space="preserve">
– Die Bilanz der Flächenversiegelung ist kleiner Null, d.h. in Summe wird Fläche entsiegelt. </t>
  </si>
  <si>
    <r>
      <rPr>
        <b/>
        <sz val="11"/>
        <color theme="1"/>
        <rFont val="Arial"/>
        <family val="2"/>
      </rPr>
      <t>Erläuterung zur Bewertung:</t>
    </r>
    <r>
      <rPr>
        <sz val="11"/>
        <color theme="1"/>
        <rFont val="Arial"/>
        <family val="2"/>
      </rPr>
      <t xml:space="preserve">
Die Bewertung erfolgt auf der Grundlage der Bilanz Ihrer Angaben zur Flächenversiegelung (s. Ergänzende Informationen im Kasten unten). Ihre Angaben werden wie folgt mit Punkten bewertet:
– Die Bilanz der Flächenversiegelung ist größer Null, d.h. in Summe wird zusätzliche Fläche versiegelt. </t>
    </r>
  </si>
  <si>
    <t>-1 Punkt</t>
  </si>
  <si>
    <t>1 Punkt</t>
  </si>
  <si>
    <r>
      <rPr>
        <b/>
        <sz val="11"/>
        <color theme="1"/>
        <rFont val="Arial"/>
        <family val="2"/>
      </rPr>
      <t>Ergänzende Informationen zu 4. Biologische Vielfalt, Fauna und Flora</t>
    </r>
    <r>
      <rPr>
        <sz val="11"/>
        <color theme="1"/>
        <rFont val="Arial"/>
        <family val="2"/>
      </rPr>
      <t xml:space="preserve">
</t>
    </r>
    <r>
      <rPr>
        <u/>
        <sz val="11"/>
        <color theme="1"/>
        <rFont val="Arial"/>
        <family val="2"/>
      </rPr>
      <t>Positive Wirkungen</t>
    </r>
    <r>
      <rPr>
        <sz val="11"/>
        <color theme="1"/>
        <rFont val="Arial"/>
        <family val="2"/>
      </rPr>
      <t xml:space="preserve"> auf geschützte Gebiete und/oder die Tier- und Pflanzenwelt können beispielsweise entstehen durch Aufwertung oder Ausweitung von Lebensräumen von Tieren und/oder Pflanzen, die über gesetzliche Anforderungen hinaus gehen.
Gesetzliche Anforderungen können im Zusammenhang mit der naturschutzrechtlichen oder der bauplanungsrechtlichen Eingriffsregelung bestehen. Diesen Anforderungen wird jedoch auf Ebene der Bauleitplanung / bei Aufstellung eines Bebauungsplans und somit in der Regel nicht bei Umsetzung eines einzelnen EFRE-Projekts Rechnung getragen.
</t>
    </r>
    <r>
      <rPr>
        <u/>
        <sz val="11"/>
        <color theme="1"/>
        <rFont val="Arial"/>
        <family val="2"/>
      </rPr>
      <t xml:space="preserve">
Negative Wirkungen</t>
    </r>
    <r>
      <rPr>
        <sz val="11"/>
        <color theme="1"/>
        <rFont val="Arial"/>
        <family val="2"/>
      </rPr>
      <t xml:space="preserve"> auf geschützte Gebiete und/oder die Tier- und Pflanzenwelt, die ggf. durch Flächeninanspruchnahme bei der Projektumsetzung auftreten, werden aufgrund der o. g. Eingriffsregelung als ausgeglichen betrachtet.</t>
    </r>
  </si>
  <si>
    <t>6. Materialeinsatz</t>
  </si>
  <si>
    <t>A) Materialeffizienz</t>
  </si>
  <si>
    <t>B) Umweltfreundlichkeit</t>
  </si>
  <si>
    <t>-0,25 Punkte</t>
  </si>
  <si>
    <t>0,125 Punkte</t>
  </si>
  <si>
    <t>Fragen zu indirekten Umweltwirkungen Ihres Projekts</t>
  </si>
  <si>
    <r>
      <rPr>
        <u/>
        <sz val="11"/>
        <color theme="1"/>
        <rFont val="Arial"/>
        <family val="2"/>
      </rPr>
      <t>Relative Verringerung</t>
    </r>
    <r>
      <rPr>
        <sz val="11"/>
        <color theme="1"/>
        <rFont val="Arial"/>
        <family val="2"/>
      </rPr>
      <t xml:space="preserve">: Das Transportaufkommen je Output verringert sich.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Das Transportaufkommen verringert sich auch in absoluten Zahlen.</t>
    </r>
  </si>
  <si>
    <r>
      <rPr>
        <b/>
        <sz val="11"/>
        <color theme="1"/>
        <rFont val="Arial"/>
        <family val="2"/>
      </rPr>
      <t xml:space="preserve">Ergänzende Informationen zu 7. Veränderungen des Transportaufkommens
</t>
    </r>
    <r>
      <rPr>
        <sz val="11"/>
        <color theme="1"/>
        <rFont val="Arial"/>
        <family val="2"/>
      </rPr>
      <t xml:space="preserve">Das </t>
    </r>
    <r>
      <rPr>
        <u/>
        <sz val="11"/>
        <color theme="1"/>
        <rFont val="Arial"/>
        <family val="2"/>
      </rPr>
      <t>Transportaufkommen</t>
    </r>
    <r>
      <rPr>
        <sz val="11"/>
        <color theme="1"/>
        <rFont val="Arial"/>
        <family val="2"/>
      </rPr>
      <t xml:space="preserve"> kann sich beispielsweise verändern durch: </t>
    </r>
    <r>
      <rPr>
        <b/>
        <sz val="11"/>
        <color theme="1"/>
        <rFont val="Arial"/>
        <family val="2"/>
      </rPr>
      <t xml:space="preserve">
</t>
    </r>
    <r>
      <rPr>
        <sz val="11"/>
        <color theme="1"/>
        <rFont val="Arial"/>
        <family val="2"/>
      </rPr>
      <t/>
    </r>
  </si>
  <si>
    <t>Eine Weitergabe an Dritte ist nicht vorgesehen.</t>
  </si>
  <si>
    <t>Das entstandene Wissen wird Dritten aktiv weitergegeben (z.B. durch Internetauftritt, Veranstaltungen, Multiplikatoren, Fachartikel).</t>
  </si>
  <si>
    <t>Nein</t>
  </si>
  <si>
    <t>Ja</t>
  </si>
  <si>
    <t>2. Schutzgut Luft</t>
  </si>
  <si>
    <t xml:space="preserve">3. Energieerzeugung und Energie-verbrauch </t>
  </si>
  <si>
    <t>4. Schutzgut Boden</t>
  </si>
  <si>
    <t>5. Biodiversität und Ökosysteme</t>
  </si>
  <si>
    <t>-1 Punkt bis
-0,5 Punkte</t>
  </si>
  <si>
    <t>0,5 Punkte bis
1 Punkt</t>
  </si>
  <si>
    <t xml:space="preserve">B. Querschnittsziele Chancengleichheit und Nichtdiskriminierung sowie Gleichstellung von Männern und Frauen </t>
  </si>
  <si>
    <t>B.1 Chancengleichheit und Nichtdiskriminierung</t>
  </si>
  <si>
    <t>B.1.4</t>
  </si>
  <si>
    <t>B.1.5</t>
  </si>
  <si>
    <t>B.1.6</t>
  </si>
  <si>
    <t>Diversity Management</t>
  </si>
  <si>
    <t>Es wird folgende weitere Maßnahme zur Vermeidung von Diskriminierung ergriffen (bitte beschreiben Sie die Maßnahme unten)</t>
  </si>
  <si>
    <t>B.2 Gleichstellung von Männern und Frauen</t>
  </si>
  <si>
    <t>B.2.1 Es werden die gesetzlichen Anforderungen zur Gleichstellung (Gleichbehandlungsgrundsatz nach Art. 3 Grundgesetz, Allgemeines Gleichbehandlungsgesetz) erfüllt.</t>
  </si>
  <si>
    <t>B.2.5</t>
  </si>
  <si>
    <t>B.2.6</t>
  </si>
  <si>
    <t>B.2.7</t>
  </si>
  <si>
    <t>B.2.8</t>
  </si>
  <si>
    <t>B.2.9</t>
  </si>
  <si>
    <t>B.2.10</t>
  </si>
  <si>
    <t xml:space="preserve">Führungspositionen speziell für Frauen </t>
  </si>
  <si>
    <t>Frauenförderprogramme</t>
  </si>
  <si>
    <t>Arbeitsplätze speziell für Frauen</t>
  </si>
  <si>
    <t>Arbeitszeitregelung, die die Vereinbarkeit von Familie und Beruf erleichtert</t>
  </si>
  <si>
    <t>Datum</t>
  </si>
  <si>
    <t>Ausgabe 
erreichte Punkte</t>
  </si>
  <si>
    <t xml:space="preserve">Mögliche Punkte </t>
  </si>
  <si>
    <r>
      <t xml:space="preserve">Bitte geben Sie die Größe der versiegelten Fläche </t>
    </r>
    <r>
      <rPr>
        <u/>
        <sz val="11"/>
        <color theme="1"/>
        <rFont val="Arial"/>
        <family val="2"/>
      </rPr>
      <t>nach</t>
    </r>
    <r>
      <rPr>
        <sz val="11"/>
        <color theme="1"/>
        <rFont val="Arial"/>
        <family val="2"/>
      </rPr>
      <t xml:space="preserve"> Umsetzung Ihres Projekts an (m²)</t>
    </r>
  </si>
  <si>
    <t>vorrangig</t>
  </si>
  <si>
    <r>
      <t>Sonstige Schlüsseltechnologie</t>
    </r>
    <r>
      <rPr>
        <vertAlign val="superscript"/>
        <sz val="11"/>
        <color theme="1"/>
        <rFont val="Arial"/>
        <family val="2"/>
      </rPr>
      <t>3</t>
    </r>
  </si>
  <si>
    <t>Teil I – Projekteinordnung und Outputindikatoren</t>
  </si>
  <si>
    <t>Ihr Zielwert</t>
  </si>
  <si>
    <t>weitere</t>
  </si>
  <si>
    <r>
      <rPr>
        <b/>
        <sz val="11"/>
        <color theme="1"/>
        <rFont val="Arial"/>
        <family val="2"/>
      </rPr>
      <t>Erläuterungen zu Ihren Angaben</t>
    </r>
    <r>
      <rPr>
        <sz val="11"/>
        <color theme="1"/>
        <rFont val="Arial"/>
        <family val="2"/>
      </rPr>
      <t xml:space="preserve">
Bitte prüfen Sie bei jeder Frage mit Hilfe der </t>
    </r>
    <r>
      <rPr>
        <u/>
        <sz val="11"/>
        <color theme="1"/>
        <rFont val="Arial"/>
        <family val="2"/>
      </rPr>
      <t>beistehenden ergänzenden Informationen</t>
    </r>
    <r>
      <rPr>
        <sz val="11"/>
        <color theme="1"/>
        <rFont val="Arial"/>
        <family val="2"/>
      </rPr>
      <t>, inwiefern Ihr Projekt auf das jeweilige Thema Auswirkungen hat und kreuzen Sie Zutreffendes an. Bitte erläutern Sie zusätzlich Ihre Angaben in den vorgesehenen Textfeldern. Angaben ohne Erläuterung können von den bearbeitenden Stellen nicht auf Plausibilität geprüft und daher nicht berücksichtigt werden. Bitte erläutern Sie auch, wenn Sie für Ihr Projekt keine Wirkungen erwarten.</t>
    </r>
  </si>
  <si>
    <t>1.1 Wie wirkt sich Ihr Projekt auf die Abwassermenge in der Nutzungsphase aus?</t>
  </si>
  <si>
    <t>1.2 Wie wirkt sich Ihr Projekt auf die Abwasserbelastung in der Nutzungsphase aus?</t>
  </si>
  <si>
    <t>Wie wirkt sich Ihr Projekt auf die Flächeninanspruchnahme in der Investitionsphase aus?</t>
  </si>
  <si>
    <r>
      <t xml:space="preserve">– </t>
    </r>
    <r>
      <rPr>
        <u/>
        <sz val="11"/>
        <color theme="1"/>
        <rFont val="Arial"/>
        <family val="2"/>
      </rPr>
      <t>überbaute Flächen</t>
    </r>
    <r>
      <rPr>
        <sz val="11"/>
        <color theme="1"/>
        <rFont val="Arial"/>
        <family val="2"/>
      </rPr>
      <t xml:space="preserve">, d.h. Flächen mit Gebäuden einschließlich Überdachungen (Geschäftshäuser, Fabrikhallen, Garagen, Carports etc.) sowie
– </t>
    </r>
    <r>
      <rPr>
        <u/>
        <sz val="11"/>
        <color theme="1"/>
        <rFont val="Arial"/>
        <family val="2"/>
      </rPr>
      <t>befestigte Flächen</t>
    </r>
    <r>
      <rPr>
        <sz val="11"/>
        <color theme="1"/>
        <rFont val="Arial"/>
        <family val="2"/>
      </rPr>
      <t xml:space="preserve"> (Wege, Straßen, Parkplätze etc.). Als befestigt gelten alle Flächen, auf die Baustoffe aufgebracht wurden bzw. werden (z.B. Kies, Pflaster, Rasengittersteine, Beton, Asphalt etc.).</t>
    </r>
  </si>
  <si>
    <t>Wie wirkt sich Ihr Projekt auf Emissionen in die Luft (Luftschadstoffe, Lärm) in der Nutzungsphase aus?</t>
  </si>
  <si>
    <t>Wie wirkt sich Ihr Projekt auf geschützte Gebiete und/oder die Tier- und Pflanzenwelt in der Investitionsphase und in der Nutzungsphase aus?</t>
  </si>
  <si>
    <t>5.2 Wie wirkt sich Ihr Projekt auf den Energieverbrauch in der Nutzungsphase aus?</t>
  </si>
  <si>
    <t>6.1 Inwiefern werden in der Investitionsphase Ihres Projekts ökologische Kriterien beim Materialein-satz berücksichtigt?</t>
  </si>
  <si>
    <t>6.2 In welcher Weise wirkt sich Ihr Projekt in der Nutzungsphase auf den Materialeinsatz aus?</t>
  </si>
  <si>
    <t xml:space="preserve">In der Nutzungsphase wird umweltbelastendes Material eingesetzt.  </t>
  </si>
  <si>
    <t xml:space="preserve">In der Nutzungsphase wird umweltfreundliches Material eingesetzt. </t>
  </si>
  <si>
    <t>Wie wirkt sich Ihr Projekt auf das Transportaufkommen von Gütern in der Nutzungsphase aus?</t>
  </si>
  <si>
    <t>Bitte kreuzen Sie nur ein Feld an.</t>
  </si>
  <si>
    <t xml:space="preserve">Der Fokus des Projekts widmet sich
umweltrelevanten The-men, wodurch umwelt-relevantes Wissen und/oder Erfahrungen aufgebaut werden.
</t>
  </si>
  <si>
    <r>
      <rPr>
        <b/>
        <sz val="11"/>
        <color theme="1"/>
        <rFont val="Arial"/>
        <family val="2"/>
      </rPr>
      <t>Ergänzende Informationen zu 8. Aufbau und Weitergabe umweltrelevanten Wissens</t>
    </r>
    <r>
      <rPr>
        <sz val="11"/>
        <color theme="1"/>
        <rFont val="Arial"/>
        <family val="2"/>
      </rPr>
      <t xml:space="preserve">
</t>
    </r>
    <r>
      <rPr>
        <u/>
        <sz val="11"/>
        <color theme="1"/>
        <rFont val="Arial"/>
        <family val="2"/>
      </rPr>
      <t>Umweltrelevantes Wissen</t>
    </r>
    <r>
      <rPr>
        <sz val="11"/>
        <color theme="1"/>
        <rFont val="Arial"/>
        <family val="2"/>
      </rPr>
      <t xml:space="preserve"> kann entstehen in den Bereichen Materialeinsatz, Schutzgut Wasser, Schutzgut Boden, Schutzgut Luft, Biodiversität und Ökosysteme, Energieerzeugung und Energieverbrauch.
Punkte für die Weitergabe umweltrelevanten Wissens können nur gewertet werden, wenn umweltrelevantes Wissen  entsteht und dieses auch weitergegeben wird.</t>
    </r>
  </si>
  <si>
    <t>Die Beantwortung der Frage B.2.1 mit "Ja" ist Voraussetzung für die Förderung im EFRE-Programm.</t>
  </si>
  <si>
    <t>Weitere Angaben zum Querschnittsziel (freiwillige Maßnahmen, die zu einer positiven Bewertung in Bezug auf dieses Querschnittsziel führen):</t>
  </si>
  <si>
    <t>B.1.2</t>
  </si>
  <si>
    <t xml:space="preserve">Erläuterung: </t>
  </si>
  <si>
    <t>B.2.2</t>
  </si>
  <si>
    <t>B.2.4</t>
  </si>
  <si>
    <t>0 Punkte (1.)</t>
  </si>
  <si>
    <t>0 Punkte (2.)</t>
  </si>
  <si>
    <t>0 Punkte (3.)</t>
  </si>
  <si>
    <t>0 Punkte (4.)</t>
  </si>
  <si>
    <t>0,25 Punkte (5.)</t>
  </si>
  <si>
    <t>0,5 Punkte (6.)</t>
  </si>
  <si>
    <t>0 Punkte (7.)</t>
  </si>
  <si>
    <t>0,5 Punkte (8.)</t>
  </si>
  <si>
    <t>1 Punkt (9.)</t>
  </si>
  <si>
    <t>B.1.3</t>
  </si>
  <si>
    <t>B.2.3</t>
  </si>
  <si>
    <r>
      <rPr>
        <b/>
        <sz val="11"/>
        <color theme="1"/>
        <rFont val="Arial"/>
        <family val="2"/>
      </rPr>
      <t>Spezialisierungsfelder</t>
    </r>
    <r>
      <rPr>
        <b/>
        <u/>
        <sz val="11"/>
        <color theme="1"/>
        <rFont val="Arial"/>
        <family val="2"/>
      </rPr>
      <t xml:space="preserve">
</t>
    </r>
    <r>
      <rPr>
        <sz val="11"/>
        <color theme="1"/>
        <rFont val="Arial"/>
        <family val="2"/>
      </rPr>
      <t>Ihr Projekt muss mindestens eines der Spezialisierungsfelder Baden-Württembergs</t>
    </r>
    <r>
      <rPr>
        <vertAlign val="superscript"/>
        <sz val="11"/>
        <color theme="1"/>
        <rFont val="Arial"/>
        <family val="2"/>
      </rPr>
      <t>2</t>
    </r>
    <r>
      <rPr>
        <sz val="11"/>
        <color theme="1"/>
        <rFont val="Arial"/>
        <family val="2"/>
      </rPr>
      <t xml:space="preserve"> betreffen. Bitte geben Sie an, welches der folgenden Spezialisierungsfelder Ihr Projekt vorrangig betrifft. Falls Ihr Projekt darüber hinaus weitere Spezialisierungsfelder berührt, nutzen Sie bitte die Spalte 'weitere', in der Mehrfachnennungen möglich sind.</t>
    </r>
  </si>
  <si>
    <t xml:space="preserve">
</t>
  </si>
  <si>
    <r>
      <t xml:space="preserve">Die überbauten und befestigten Flächen können z. B. aus Bauplänen ermittelt werden (z.B. Gebäudegrundfläche 300 m² + Fahrweg 20 m*3 m=60 m² + Parkplatz 10 m*8 m=80 m², in Summe 440 m²).
</t>
    </r>
    <r>
      <rPr>
        <u/>
        <sz val="11"/>
        <color theme="1"/>
        <rFont val="Arial"/>
        <family val="2"/>
      </rPr>
      <t>Entsiegelung von Flächen:</t>
    </r>
    <r>
      <rPr>
        <sz val="11"/>
        <color theme="1"/>
        <rFont val="Arial"/>
        <family val="2"/>
      </rPr>
      <t xml:space="preserve"> Eine Fläche kann bei der Projektumsetzung entsiegelt werden, indem z.B. eine vor der Projektumsetzung bestehende Versiegelung entfernt wird (z.B. durch Abtragen von Bodenbelägen wie Kies, Pflaster, Rasengittersteine, Beton, Asphalt etc.). </t>
    </r>
  </si>
  <si>
    <r>
      <rPr>
        <b/>
        <sz val="11"/>
        <color theme="1"/>
        <rFont val="Arial"/>
        <family val="2"/>
      </rPr>
      <t xml:space="preserve">Projektbezeichnung
</t>
    </r>
    <r>
      <rPr>
        <sz val="11"/>
        <color theme="1"/>
        <rFont val="Arial"/>
        <family val="2"/>
      </rPr>
      <t>Bitte übernehmen Sie die Angaben zur Projektbezeichnung aus Ihrem Antrag auf Förderung.</t>
    </r>
  </si>
  <si>
    <r>
      <rPr>
        <b/>
        <sz val="11"/>
        <color theme="1"/>
        <rFont val="Arial"/>
        <family val="2"/>
      </rPr>
      <t>Ansprechpartner</t>
    </r>
    <r>
      <rPr>
        <sz val="11"/>
        <color theme="1"/>
        <rFont val="Arial"/>
        <family val="2"/>
      </rPr>
      <t xml:space="preserve">
Bitte nennen Sie einen Ansprechpartner für evtl. Rückfragen der bearbeitenden Stelle. Bitte übernehmen Sie die Angaben zum Ansprechpartner aus Ihrem Antrag auf Förderung. </t>
    </r>
  </si>
  <si>
    <t>Zu den Voraussetzungen einer Förderung von Projekten im EFRE-Programm gehört, dass sie die Erreichung der Ziele
- Nachhaltige Entwicklung, 
- Chancengleichheit und Nichtdiskriminierung sowie 
- Gleichstellung von Männern und Frauen 
unterstützen. Diese Ziele werden daher als Querschnittsziele bezeichnet.</t>
  </si>
  <si>
    <t xml:space="preserve">       – Die zusätzlich versiegelte Fläche ist größer oder gleich 1.000 m²
       – Die zusätzlich versiegelte Fläche ist kleiner als 1.000 m²</t>
  </si>
  <si>
    <t>Das entstandene Wissen wird an Dritte auf Nachfrage weitergegeben</t>
  </si>
  <si>
    <t xml:space="preserve">       – Die entsiegelte Fläche ist kleiner als 1.000 m²
       – Die entsiegelte Fläche ist größer oder gleich 1.000 m²</t>
  </si>
  <si>
    <t>oder</t>
  </si>
  <si>
    <t>B) Inwieweit wird in der Investitionsphase Ihres Projekts Kapazität zur Erzeugung erneuerbarer Energie aufgebaut?</t>
  </si>
  <si>
    <t>A) Inwieweit wird der Energiebedarf Ihre Projekts in der Nutzungsphase durch erneuerbare Energie gedeckt?</t>
  </si>
  <si>
    <r>
      <t xml:space="preserve">5.1 Bitte wählen Sie aus den beiden Fragestellungen A und B die zu Ihrem Projekt passende und kreuzen Sie </t>
    </r>
    <r>
      <rPr>
        <b/>
        <u/>
        <sz val="11"/>
        <color theme="1"/>
        <rFont val="Arial"/>
        <family val="2"/>
      </rPr>
      <t>eine</t>
    </r>
    <r>
      <rPr>
        <b/>
        <sz val="11"/>
        <color theme="1"/>
        <rFont val="Arial"/>
        <family val="2"/>
      </rPr>
      <t xml:space="preserve"> der zutreffenden Aussagen unter A </t>
    </r>
    <r>
      <rPr>
        <b/>
        <u/>
        <sz val="11"/>
        <color theme="1"/>
        <rFont val="Arial"/>
        <family val="2"/>
      </rPr>
      <t>oder</t>
    </r>
    <r>
      <rPr>
        <b/>
        <sz val="11"/>
        <color theme="1"/>
        <rFont val="Arial"/>
        <family val="2"/>
      </rPr>
      <t xml:space="preserve"> unter B an.</t>
    </r>
  </si>
  <si>
    <t>Sonstiges (bitte unten erläutern).</t>
  </si>
  <si>
    <t xml:space="preserve">Wenn ja, kreuzen Sie bitte Zutreffendes an: </t>
  </si>
  <si>
    <r>
      <t xml:space="preserve">Erläuterung: </t>
    </r>
    <r>
      <rPr>
        <sz val="11"/>
        <color theme="1"/>
        <rFont val="Arial"/>
        <family val="2"/>
      </rPr>
      <t>Bitte erläutern Sie Ihre Angaben, da diese ohne Erläuterung nicht berücksichtigt werden können.</t>
    </r>
  </si>
  <si>
    <t xml:space="preserve">B.1.1 Es werden die gesetzlichen Anforderungen zur Chancengleichheit und Nichtdiskriminierung (Gleichbehandlungsgrundsatz nach Art. 3 Grundgesetz, Allgemeines Gleichbehandlungsgesetz (AGG) erfüllt. </t>
  </si>
  <si>
    <t>In der Investitionsphase spielen ökologische Kriterien keine besondere Rolle.</t>
  </si>
  <si>
    <t>In der Investitionsphase werden ökologische Kriterien explizit berücksichtigt, z.B. durch umweltfreundlichen Materialeinsatz.</t>
  </si>
  <si>
    <t>Bei der Beteiligung von Männern und Frauen an der Vorbereitung Ihres Projekts werden die unterschiedlichen Lebens- und Arbeitssituationen von Männern und Frauen berücksichtigt, z.B. durch gezielte Aufforderung zur Beteiligung am Planungsprozess.</t>
  </si>
  <si>
    <t>Schulungen/Veranstaltungen</t>
  </si>
  <si>
    <r>
      <rPr>
        <b/>
        <sz val="11"/>
        <color theme="1"/>
        <rFont val="Arial"/>
        <family val="2"/>
      </rPr>
      <t>Ergänzende Informationen:</t>
    </r>
    <r>
      <rPr>
        <sz val="11"/>
        <color theme="1"/>
        <rFont val="Arial"/>
        <family val="2"/>
      </rPr>
      <t xml:space="preserve"> 
Diversity Management ist darauf ausgerichtet, die Vielfalt der Mitarbeiter/-innen als positiv für die Arbeitgeber/-innen zu sehen und diese Vielfalt zu nutzen. Beispiele für Maßnahmen des Diversity Managements sind speziell auf ältere Arbeitnehmer/-innen oder Migrantinnen und Migranten ausgerichtete Maßnahmen oder Maßnahmen für die Zusammenarbeit verschiedener Generationen.
</t>
    </r>
  </si>
  <si>
    <t>Sonstige innerorganisatorische Maßnahmen (bitte beschreiben Sie die Maßnahme unten)</t>
  </si>
  <si>
    <t>Spezielle Einrichtungen, die die Vereinbarkeit von Familie und Beruf erleichtern, z.B. Kinderbetreuungseinrichtungen oder Eltern-Kind-Arbeitszimmer.</t>
  </si>
  <si>
    <r>
      <rPr>
        <b/>
        <sz val="11"/>
        <color theme="1"/>
        <rFont val="Arial"/>
        <family val="2"/>
      </rPr>
      <t xml:space="preserve">Antragsteller
</t>
    </r>
    <r>
      <rPr>
        <sz val="11"/>
        <color theme="1"/>
        <rFont val="Arial"/>
        <family val="2"/>
      </rPr>
      <t xml:space="preserve">Bitte übernehmen Sie die Angaben zum Antragsteller aus Ihrem Antrag auf Förderung.
</t>
    </r>
  </si>
  <si>
    <t>Durch Ihr Projekt erhöht sich die Abwassermenge im Verhältnis zum Output.</t>
  </si>
  <si>
    <t>Ihr Projekt hat keine Auswirkungen auf die Abwassermenge.</t>
  </si>
  <si>
    <t>Durch Ihr Projekt verringert sich die Abwassermenge im Verhältnis zum Output, in absoluten Werten steigt sie an.</t>
  </si>
  <si>
    <t>Durch Ihr Projekt verringert sich die Abwassermenge in absoluten Werten.</t>
  </si>
  <si>
    <t>Durch Ihr Projekt erhöht sich die stoffliche Belastung des Abwassers im Verhältnis zum Output.</t>
  </si>
  <si>
    <t>Ihr Projekt hat keine Auswirkungen auf die Abwasserbelastung.</t>
  </si>
  <si>
    <t>Durch Ihr Projekt verringert sich die stoffliche Belastung des Abwassers im Verhältnis zum Output, in absoluten Werten steigt sie an.</t>
  </si>
  <si>
    <t>Durch Ihr Projekt verringert sich die stoffliche Belastung des Abwassers in absoluten Werten.</t>
  </si>
  <si>
    <t>Durch Ihr Projekt erhöhen sich die Emissionen von Luftschadstoffen / Lärm im Verhältnis zum Output.</t>
  </si>
  <si>
    <t>Ihr Projekt hat keine Auswirkungen auf die Emissionen von Luftschadstoffen / Lärm.</t>
  </si>
  <si>
    <t>Durch Ihr Projekt verringern sich die Emission von Luftschadstoffen / Lärm im Verhältnis zum Output, in absoluten Werten steigen sie an.</t>
  </si>
  <si>
    <t>Durch Ihr Projekt verringern sich die Emissionen von Luftschadstoffen / Lärm in absoluten Werten.</t>
  </si>
  <si>
    <t>Ihr Projekt hat keine Auswirkungen auf geschützte Gebiete und/oder die Tier- und Pflanzenwelt.</t>
  </si>
  <si>
    <t>Ihr Projekt wirkt sich positiv auf geschützte Gebiete und/oder die Tier- und Pflanzenwelt aus.</t>
  </si>
  <si>
    <t>Durch Ihr Projekt werden keine Kapazitäten zur Energieerzeugung aufgebaut oder Kapazitäten zur Erzeugung erneuerbarer Energie werden nur im Rahmen des gesetzlich geforderten Maßes aufgebaut.</t>
  </si>
  <si>
    <t>Durch Ihr Projekt wird mehr Energie im Verhältnis zum Output verbraucht (geringere Energieeffizienz).</t>
  </si>
  <si>
    <t>Ihr Projekt hat keine Auswirkungen auf den Energieverbrauch.</t>
  </si>
  <si>
    <t>Durch Ihr Projekt wird weniger Energie im Verhältnis zum Output verbraucht (erhöhte Energieeffizienz), in absoluten Werten steigt der Verbrauch an.</t>
  </si>
  <si>
    <t>Durch Ihr Projekt verringert sich der Energieverbrauch in absoluten Werten.</t>
  </si>
  <si>
    <t>Durch Ihr Projekt erhöht sich der Materialverbrauch im Verhältnis zum Output.</t>
  </si>
  <si>
    <t>Ihr Projekt führt nicht zu Veränderung des Materialverbrauchs im Verhältnis zum Output.</t>
  </si>
  <si>
    <t>Durch Ihr Projekt verringert sich der Materialverbrauch im Verhältnis zum Output, in absoluten Werten steigt er an.</t>
  </si>
  <si>
    <t>Durch Ihr Projekt verringert sich der Materialverbrauch in absoluten Werten.</t>
  </si>
  <si>
    <t>Ihr Projekt nimmt keinen Einfluss auf die Art des eingesetzten Materials (d.h. es wird kein Material eingesetzt oder die Art des eingesetzten Materials ändert sich nicht).</t>
  </si>
  <si>
    <t>Durch Ihr Projekt erhöht sich das Transportaufkommen im Verhältnis zum Output.</t>
  </si>
  <si>
    <t>Ihr Projekt bewirkt keine Veränderung des Transportaufkommens.</t>
  </si>
  <si>
    <t>Durch Ihr Projekt verringert sich das Transportaufkommen im Verhältnis zum Output, in absoluten Werten steigt es an.</t>
  </si>
  <si>
    <t>Durch Ihr Projekt verringert sich das Transportaufkommen in absoluten Werten.</t>
  </si>
  <si>
    <t>Durch Ihr Projekt werden kein Wissen und/oder keine Erfahrungen mit Umweltrelevanz aufgebaut.</t>
  </si>
  <si>
    <t>Durch Ihr Projekt werden als Nebeneffekt auch umweltrelevantes Wissen und/oder Erfahrungen aufgebaut.</t>
  </si>
  <si>
    <t>Ihr Projekt stößt die Schaffung von umweltbelastenden Produkten, Prozessen oder Dienstleistungen an.</t>
  </si>
  <si>
    <t>Ihr Projekt stößt keine Schaffung von Produkten, Prozessen oder Dienstleistungen an
oder 
Ihr Projekt stößt die Schaffung von Produkten, Prozessen oder Dienstleistungen an, die sich in ihren Umweltwirkungen gegenüber herkömmlichen Produkten, Prozessen oder Dienstleistungen nicht unterscheiden.</t>
  </si>
  <si>
    <t>Ihr Projekt stößt die Schaffung von umweltfreundlichen Produkten, Prozessen oder Dienstleistungen als Nebeneffekt an.</t>
  </si>
  <si>
    <r>
      <rPr>
        <b/>
        <sz val="11"/>
        <color theme="1"/>
        <rFont val="Arial"/>
        <family val="2"/>
      </rPr>
      <t>Bezug bei vergleichenden Bewertungen</t>
    </r>
    <r>
      <rPr>
        <sz val="11"/>
        <color theme="1"/>
        <rFont val="Arial"/>
        <family val="2"/>
      </rPr>
      <t xml:space="preserve">
Sofern nicht anders beschrieben, beziehen Sie sich bei Ihren Antworten auf den Zustand vor der Umsetzung Ihres Projekts. Sofern kein vorheriger Zustand besteht, z.B. bei einem neuen Forschungsprojekt, beantworten Sie die Fragen im Vergleich zur herkömmlichen Praxis bzw. herkömmlich eingesetzten Technologien. </t>
    </r>
  </si>
  <si>
    <t>Zur Deckung des Energiebedarfs Ihres Projekts werden Erneuerbare Energien über das gesetzlich geforderte Maß hinaus eingesetzt.</t>
  </si>
  <si>
    <t>Kapazitäten zur Erzeugung erneuerbarer Energie werden über das gesetzlich geforderte Maß hinaus aufgebaut.</t>
  </si>
  <si>
    <r>
      <rPr>
        <b/>
        <sz val="11"/>
        <color theme="1"/>
        <rFont val="Arial"/>
        <family val="2"/>
      </rPr>
      <t xml:space="preserve">Ergänzende Informationen zu 1. Schutzgut Wasser
</t>
    </r>
    <r>
      <rPr>
        <u/>
        <sz val="11"/>
        <color theme="1"/>
        <rFont val="Arial"/>
        <family val="2"/>
      </rPr>
      <t>Relative Verringerung:</t>
    </r>
    <r>
      <rPr>
        <sz val="11"/>
        <color theme="1"/>
        <rFont val="Arial"/>
        <family val="2"/>
      </rPr>
      <t xml:space="preserve"> Die Abwassermenge je Output verringert sich, z.B. m³/Stück. Durch eine erhöhte Produktion, durch eine neue Einrichtung oder neue Energieanlagen erhöht sich in der Regel die Abwassermenge in absoluten Zahlen (m³), sie kann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xml:space="preserve"> Die Abwassermenge verringert sich auch in absoluten Zahlen (m³).</t>
    </r>
  </si>
  <si>
    <t>Bei der Umsetzung des Projekts und, soweit zutreffend, in der Nutzungsphase können über die gesetzlichen Anforderungen hinaus weitere konkrete Maßnahmen zur Förderung von Chancengleichheit und Vermeidung von Diskriminierung ergriffen werden, für die unten Beispiele angeführt sind.
Bitte kreuzen Sie Zutreffendes an und/oder beschreiben Sie eine weitere auf Ihr Projekt zutreffende Maßnahme. 
Bitte erläutern Sie jeweils Ihre Angaben, da diese ohne Erläuterung nicht berücksichtigt werden können.</t>
  </si>
  <si>
    <t>Die Beantwortung der Frage B.1.1 mit "Ja" ist Voraussetzung für die Förderung im EFRE-Programm.</t>
  </si>
  <si>
    <t>Werden in der Nutzungsphase Ihres Projekts die Prinzipien einer umweltfreundlichen Beschaffung umfassend eingehalten?</t>
  </si>
  <si>
    <t xml:space="preserve">Bei der Umsetzung Ihres Projekts und, soweit zutreffend, in der Nutzungsphase können über die gesetzlichen Anforderungen hinaus konkrete Maßnahmen zur Gleichstellung von Männern und Frauen ergriffen werden, für die unten Beispiele angeführt sind. Bitte kreuzen Sie Zutreffendes an und/oder beschreiben Sie eine weitere auf Ihr Projekt zutreffende Maßnahme.
Bitte erläutern Sie jeweils Ihre Angaben, da diese ohne Erläuterung nicht berücksichtigt werden können. </t>
  </si>
  <si>
    <t>Erreichte Punkte neg.</t>
  </si>
  <si>
    <t>Erreichte Punkte pos.</t>
  </si>
  <si>
    <t>Ausgabe für 0 Punkte ("x" oder leer)</t>
  </si>
  <si>
    <t>Auszublendender Zellbereich</t>
  </si>
  <si>
    <t>Maßnahme des EFRE-Programms</t>
  </si>
  <si>
    <t>Code für Maßnahme</t>
  </si>
  <si>
    <t>A9</t>
  </si>
  <si>
    <t>Dokumentation der bearbeitenden Stelle zur Plausibilisierung der Angaben laut Formular Zielbeiträge</t>
  </si>
  <si>
    <r>
      <t xml:space="preserve">Fragen zu </t>
    </r>
    <r>
      <rPr>
        <b/>
        <u/>
        <sz val="10"/>
        <rFont val="Arial"/>
        <family val="2"/>
      </rPr>
      <t>direkten</t>
    </r>
    <r>
      <rPr>
        <b/>
        <sz val="10"/>
        <rFont val="Arial"/>
        <family val="2"/>
      </rPr>
      <t xml:space="preserve"> Umweltwirkungen</t>
    </r>
  </si>
  <si>
    <t>Die Angabe des Antragstellers im Formular Zielbeiträge zu der (Teil-)Frage ist plausibel und wurde übernommen.</t>
  </si>
  <si>
    <t xml:space="preserve">Frage Nr. </t>
  </si>
  <si>
    <t>Indikator</t>
  </si>
  <si>
    <t>Thema der (Teil-)Frage</t>
  </si>
  <si>
    <t>Erreichte Punkte je Frage</t>
  </si>
  <si>
    <t>Ja / Nein</t>
  </si>
  <si>
    <t>Wenn nein, bitte hier erläutern</t>
  </si>
  <si>
    <t>Wertebereiche Dropdown-Menus</t>
  </si>
  <si>
    <t xml:space="preserve">Schutzgut Wasser </t>
  </si>
  <si>
    <t xml:space="preserve">Ja </t>
  </si>
  <si>
    <t>Flächen-inanspruchnahme</t>
  </si>
  <si>
    <r>
      <t>Schutzgut Luft
(ohne CO</t>
    </r>
    <r>
      <rPr>
        <b/>
        <vertAlign val="subscript"/>
        <sz val="10"/>
        <rFont val="Arial"/>
        <family val="2"/>
      </rPr>
      <t>2</t>
    </r>
    <r>
      <rPr>
        <b/>
        <sz val="10"/>
        <rFont val="Arial"/>
        <family val="2"/>
      </rPr>
      <t>)</t>
    </r>
  </si>
  <si>
    <t>Biologische Vielfalt, Fauna und Flora</t>
  </si>
  <si>
    <t>Energieerzeugung und Energieverbrauch</t>
  </si>
  <si>
    <t>5.1, A) Inwieweit wird der Energiebedarf Ihres Projekts in der Nutzungsphase durch erneuerbare Energie gedeckt? Oder</t>
  </si>
  <si>
    <t>5.1, B) Inwieweit wird durch Ihr Projekt Kapazität zur Erzeugung erneuerbarer Energie aufgebaut?</t>
  </si>
  <si>
    <t>Materialeinsatz</t>
  </si>
  <si>
    <t>6.1 Inwiefern werden in der Investitionsphase Ihres Projekts ökologische Kriterien beim Materialeinsatz berücksichtigt?</t>
  </si>
  <si>
    <t>Gewicht direkt</t>
  </si>
  <si>
    <r>
      <t xml:space="preserve">Fragen zu </t>
    </r>
    <r>
      <rPr>
        <b/>
        <u/>
        <sz val="10"/>
        <rFont val="Arial"/>
        <family val="2"/>
      </rPr>
      <t>indirekten</t>
    </r>
    <r>
      <rPr>
        <b/>
        <sz val="10"/>
        <rFont val="Arial"/>
        <family val="2"/>
      </rPr>
      <t xml:space="preserve"> Umweltwirkungen </t>
    </r>
  </si>
  <si>
    <t>Veränderung des Transportaufkommens von Gütern in der Nutzungsphase</t>
  </si>
  <si>
    <t>Aufbau und Weitergabe umweltrelevanten Wissens</t>
  </si>
  <si>
    <t xml:space="preserve">Aufbau und/oder Weitergabe von Wissen/Erfahrungen mit Umweltrelevanz </t>
  </si>
  <si>
    <t>Angabe erfolgte zu Antwort Nr.</t>
  </si>
  <si>
    <t>Umweltfreundliche Beschaffung</t>
  </si>
  <si>
    <t>Umweltfreundliche Beschaffung in der Nutzungsphase</t>
  </si>
  <si>
    <t>kein Einf.</t>
  </si>
  <si>
    <t>x</t>
  </si>
  <si>
    <t>neg.</t>
  </si>
  <si>
    <t>Gewicht indirekt</t>
  </si>
  <si>
    <t>pos.</t>
  </si>
  <si>
    <t>Negativ beeinflusste Schutzgüter (Angabe der Nummern lt. Formular)</t>
  </si>
  <si>
    <t>Positiv beeinflusste Schutzgüter (Angabe der Nummern lt. Formular)</t>
  </si>
  <si>
    <t>Faktor zur Gewichtung direkter gegenüber indirekter Umweltwirkungen (maßnahmenspezifisch)</t>
  </si>
  <si>
    <t>Anm.: Eingabe der Formel muss mit Strg+Umsch+Eingabe abgeschlossen werden (Matrixformel).</t>
  </si>
  <si>
    <t xml:space="preserve">Bewertungsergebnis </t>
  </si>
  <si>
    <t>Frage Nr.</t>
  </si>
  <si>
    <t>Thema</t>
  </si>
  <si>
    <t xml:space="preserve">B.1.1 </t>
  </si>
  <si>
    <t>Gesetzliche Anforderungen an das Querschnittsziel werden erfüllt</t>
  </si>
  <si>
    <t>Weitere Angaben zum Querschnittsziel (freiwillige Maßnahmen)</t>
  </si>
  <si>
    <t>Sonstige innerorganisatorische Maßnahmen</t>
  </si>
  <si>
    <t>Weitere Maßnahme zur Vermeidung von Diskriminierung</t>
  </si>
  <si>
    <t>Anzahl positiver Angaben</t>
  </si>
  <si>
    <t>Bewertungsergebnis</t>
  </si>
  <si>
    <t xml:space="preserve">B.2.1 </t>
  </si>
  <si>
    <t>Führungspositionen speziell für Frauen</t>
  </si>
  <si>
    <t>Ergreifen weiterer Maßnahmen zur Vermeidung von Diskriminierung</t>
  </si>
  <si>
    <t>Vermerk der bearbeitenden Stelle</t>
  </si>
  <si>
    <t>Die oben ausgewiesenen Angaben und Bewertungen Ihres Projekts in den Querschnittszielen und die Förderfähigkeit Ihres Projekts im EFRE-Programm 2014-2020 werden hiermit bestätigt.</t>
  </si>
  <si>
    <t>Anmerkungen:</t>
  </si>
  <si>
    <t>Unterschrift / Handzeichen</t>
  </si>
  <si>
    <t xml:space="preserve">Maßnahmen des EFRE-Programms 2014-2020 und Gewichtungsfaktoren direkter und indirekter Umweltwirkungen  </t>
  </si>
  <si>
    <t>Nr</t>
  </si>
  <si>
    <t>Maßnahme Text</t>
  </si>
  <si>
    <t>Gewichtung direkte Effekte</t>
  </si>
  <si>
    <t>Gewichtung indirekte Effekte</t>
  </si>
  <si>
    <t>Faktor Verhältnis</t>
  </si>
  <si>
    <t>A1</t>
  </si>
  <si>
    <t>40:60</t>
  </si>
  <si>
    <t>A2</t>
  </si>
  <si>
    <t>A3</t>
  </si>
  <si>
    <t>60:40</t>
  </si>
  <si>
    <t>A4</t>
  </si>
  <si>
    <t>Clusterförderung</t>
  </si>
  <si>
    <t>0:100</t>
  </si>
  <si>
    <t>A5</t>
  </si>
  <si>
    <t>Förderung von Intermediären des Technologietransfers</t>
  </si>
  <si>
    <t>A6</t>
  </si>
  <si>
    <t>Verbundforschung / Angewandte Forschung</t>
  </si>
  <si>
    <t>A7</t>
  </si>
  <si>
    <t>Pilotierung von Verfahren und Anlagen zur Rückgewinnung von Phosphor (aus Abwässern)</t>
  </si>
  <si>
    <t>A8</t>
  </si>
  <si>
    <t xml:space="preserve">Innovation in Unternehmen </t>
  </si>
  <si>
    <t>B1</t>
  </si>
  <si>
    <t xml:space="preserve">Aufbau regionaler Kompetenzstellen „Netzwerk Energieeffizienz" und deren Vernetzung </t>
  </si>
  <si>
    <t>B2</t>
  </si>
  <si>
    <t>Investitionen zum Klimaschutz in Kommunen</t>
  </si>
  <si>
    <t>B3</t>
  </si>
  <si>
    <t xml:space="preserve">Bewusstseinsbildung und Bürgerbeteiligung </t>
  </si>
  <si>
    <t xml:space="preserve">Anm.: Maßnahmencode ist aus Formular einzulesen, als Grundlage für die Ermittlung der Gewichtungsfaktoren für direkte/indirekte Umweltwirkungen </t>
  </si>
  <si>
    <r>
      <t xml:space="preserve">Als </t>
    </r>
    <r>
      <rPr>
        <u/>
        <sz val="11"/>
        <color theme="1"/>
        <rFont val="Arial"/>
        <family val="2"/>
      </rPr>
      <t>umweltfreundlich</t>
    </r>
    <r>
      <rPr>
        <sz val="11"/>
        <color theme="1"/>
        <rFont val="Arial"/>
        <family val="2"/>
      </rPr>
      <t xml:space="preserve"> werden Materialien bewertet, die im Vergleich zum Stand vor der Projektumsetzung bzw. im Vergleich zu einem herkömmlich eingesetzten Material eine geringere Umweltbelastung aufweisen, z. B. aufgrund eines geringeren Schadstoffgehalts oder weil sie biologisch abbaubar sind. 
Als </t>
    </r>
    <r>
      <rPr>
        <u/>
        <sz val="11"/>
        <color theme="1"/>
        <rFont val="Arial"/>
        <family val="2"/>
      </rPr>
      <t>umweltbelastend</t>
    </r>
    <r>
      <rPr>
        <sz val="11"/>
        <color theme="1"/>
        <rFont val="Arial"/>
        <family val="2"/>
      </rPr>
      <t xml:space="preserve"> werden Materialien bewertet, die ggü. den vorgenannten Bezügen eine höhere Umweltbelastung aufweisen.
</t>
    </r>
    <r>
      <rPr>
        <u/>
        <sz val="11"/>
        <color theme="1"/>
        <rFont val="Arial"/>
        <family val="2"/>
      </rPr>
      <t>Relative Verringerung</t>
    </r>
    <r>
      <rPr>
        <sz val="11"/>
        <color theme="1"/>
        <rFont val="Arial"/>
        <family val="2"/>
      </rPr>
      <t xml:space="preserve">: Der Materialeinsatz je Output verringert sich, z.B. kg/Stück. Durch eine erhöhte Produktion, durch eine neue Einrichtung oder neue Energieanlagen erhöht sich in der Regel der Materialeinsatz in absoluten Zahlen, er kann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xml:space="preserve"> Der Materialeinsatz verringert sich auch in absoluten Zahlen (z.B. kg).</t>
    </r>
  </si>
  <si>
    <t xml:space="preserve">Angaben entsprechend Stufe 2 werden stets positiver, also mit einer höheren Punktezahl bewertet, als Angaben nach Stufe 1.
Negativ bewertet wird, wenn sich die Ressourcennutzung im Verhältnis zum Output erhöht, Ihr Projekt also zu einer Verschlechterung der Ressourceneffizienz führt. </t>
  </si>
  <si>
    <t>Sie haben mit Ihrem Projekt vor der Antragstellung an einem Vorabverfahren, z.B. einem Wettbewerb (wie RegioWIN) teilgenommen. Dabei haben Sie Stellen, die für Nichtdiskriminierung zuständig sind, einbezogen.</t>
  </si>
  <si>
    <t>Sie haben mit Ihrem Projekt an einem Vorabverfahren, z.B. einem Wettbewerb (wie RegioWIN) teilgenommen. Dabei haben Sie Stellen, die für Gleichstellung zuständig sind, einbezogen.</t>
  </si>
  <si>
    <t>Es wird folgende weitere Maßnahme zur Gleichstellung von Männern und Frauen ergriffen (bitte beschreiben Sie die Maßnahme unten).</t>
  </si>
  <si>
    <t>– Durch Ihr Projekt ändert sich die Größe der versiegelten Fläche (ggf. in der Bilanz) nicht.</t>
  </si>
  <si>
    <t>Durch Ihr Projekt entsteht kein zusätzlicher Energiebedarf oder
zur Deckung des Energiebedarfs Ihres Projekts werden Erneuerbare Energien nur im Rahmen des gesetzlich geforderten Maßes eingesetzt.</t>
  </si>
  <si>
    <r>
      <rPr>
        <b/>
        <sz val="11"/>
        <color theme="1"/>
        <rFont val="Arial"/>
        <family val="2"/>
      </rPr>
      <t>Ergänzende Informationen zu 6. Materialeinsatz</t>
    </r>
    <r>
      <rPr>
        <sz val="11"/>
        <color theme="1"/>
        <rFont val="Arial"/>
        <family val="2"/>
      </rPr>
      <t xml:space="preserve">
Zu </t>
    </r>
    <r>
      <rPr>
        <u/>
        <sz val="11"/>
        <color theme="1"/>
        <rFont val="Arial"/>
        <family val="2"/>
      </rPr>
      <t>Materialien</t>
    </r>
    <r>
      <rPr>
        <sz val="11"/>
        <color theme="1"/>
        <rFont val="Arial"/>
        <family val="2"/>
      </rPr>
      <t xml:space="preserve"> gehören Baustoffe, Roh-, Hilfs- und Betriebsstoffe wie z. B. Metalle, Chemikalien, Papier, Schmierstoffe, die im Rahmen Ihres Projekts genutzt und nicht für die Energiegewinnung eingesetzt werden (Energiegewinnung s. Frage 5). Zu berücksichtigen sind auch eine verbesserte Wiederverwertung (Recycling), Verringerung von Abfallmengen oder verlängerte Lebensdauer von Produkten. Wirkungen auf Abwässer sind nur bei Frage 1 anzugeben.
</t>
    </r>
    <r>
      <rPr>
        <u/>
        <sz val="11"/>
        <color theme="1"/>
        <rFont val="Arial"/>
        <family val="2"/>
      </rPr>
      <t>Ökologische Kriterien</t>
    </r>
    <r>
      <rPr>
        <sz val="11"/>
        <color theme="1"/>
        <rFont val="Arial"/>
        <family val="2"/>
      </rPr>
      <t xml:space="preserve"> können in der Investitionsphase Ihres Projekts berücksichtigt werden, indem z. B. bei Errichtung von Gebäuden umweltfreundliche  Baustoffe verwendet werden (vgl. Deutsche Gesellschaft für </t>
    </r>
  </si>
  <si>
    <r>
      <rPr>
        <sz val="11"/>
        <rFont val="Arial"/>
        <family val="2"/>
      </rPr>
      <t xml:space="preserve">Nachhaltiges Bauen e.V., </t>
    </r>
    <r>
      <rPr>
        <u/>
        <sz val="11"/>
        <color theme="10"/>
        <rFont val="Arial"/>
        <family val="2"/>
      </rPr>
      <t>http://www.dgnb-system.de/de/system/kriterien/</t>
    </r>
    <r>
      <rPr>
        <sz val="11"/>
        <rFont val="Arial"/>
        <family val="2"/>
      </rPr>
      <t>)</t>
    </r>
  </si>
  <si>
    <t xml:space="preserve">– Veränderung der Anlieferwege oder der Anliefermenge, z.B. durch eine veränderte Zulieferstruktur oder durch neue Einrichtungen mit neuen Zulieferbedarfen. 
Nicht gewertet werden Veränderungen im Transportaufkommen von Personal.
– Veränderung der Absatzwege oder der Absatzmenge, z.B. durch eine veränderte Kunden- oder Nutzerstruktur oder durch erhöhten Absatz. 
</t>
  </si>
  <si>
    <r>
      <rPr>
        <b/>
        <sz val="11"/>
        <rFont val="Arial"/>
        <family val="2"/>
      </rPr>
      <t>Ergänzende Informationen zu 9. Umweltfreundliche Beschaffung</t>
    </r>
    <r>
      <rPr>
        <sz val="11"/>
        <rFont val="Arial"/>
        <family val="2"/>
      </rPr>
      <t xml:space="preserve">
Umweltfreundliche Beschaffung bedeutet, dass bei der Beschaffung von Produkten oder Dienstleistungen ökologische Aspekte berücksichtigt werden, wie z.B. bei der Beschaffung von Geräten deren Energieeffizienz und/oder Reparaturfreundlichkeit oder bei der Beschaffung von Materialien deren Umweltfreundlichkeit und/oder Recyclinganteil. 
Bei Angabe mit "Ja" konkretisieren Sie Ihre Angabe bitte durch Ankreuzen eines der o.g. Systeme bzw. "Sonstiges" und Erläutern Sie Ihre Angabe.
Sofern eines der o.g. Systeme bei Ihnen zeitnah zur Einführung vorgesehen ist, kreuzen Sie bitte ebenfalls das betreffende System an. 
Unter "Sonstiges" können Sie ggf. andere Grundlagen / Nachweise für die umfassende Einhaltung der Prinzipien einer umweltfreundlichen Beschaffung angeben. </t>
    </r>
  </si>
  <si>
    <t xml:space="preserve">Es gehört zu den vorrangigen Zielen Ihres Projekts, die Schaffung umweltfreundlicher Produkte, Prozesse oder Dienstleistungen anzustoßen. </t>
  </si>
  <si>
    <t>Angaben lt. Formular</t>
  </si>
  <si>
    <r>
      <t xml:space="preserve">Zwischenergebnis: </t>
    </r>
    <r>
      <rPr>
        <sz val="10"/>
        <color theme="1"/>
        <rFont val="Arial"/>
        <family val="2"/>
      </rPr>
      <t>Erreichte Punkte indirekte Umweltwirkungen (Mittelwert)</t>
    </r>
  </si>
  <si>
    <r>
      <t xml:space="preserve">Zwischenergebnis: </t>
    </r>
    <r>
      <rPr>
        <sz val="10"/>
        <color theme="1"/>
        <rFont val="Arial"/>
        <family val="2"/>
      </rPr>
      <t>Erreichte Punkte direkte Umweltwirkungen (Mittelwert)</t>
    </r>
  </si>
  <si>
    <t>Transportaufkommen</t>
  </si>
  <si>
    <r>
      <t xml:space="preserve">Hinweis: </t>
    </r>
    <r>
      <rPr>
        <sz val="10"/>
        <color theme="1"/>
        <rFont val="Arial"/>
        <family val="2"/>
      </rPr>
      <t>Die Beantwortung der Frage mit "Ja" ist Voraussetzung für die Förderung im EFRE-Programm.</t>
    </r>
  </si>
  <si>
    <t>Die Beteiligung Dritter während der Projektumsetzung ist mit Bestandteil Ihres Projekts (z.B. Bürgerbeteiligung, Ansprache von Unternehmen). Hierbei werden die unterschiedlichen Lebens- und Arbeitssituationen von Männern und Frauen berücksichtigt, z.B. indem unterschiedliche Arbeitszeitgestaltungen von Männern und Frauen bei der Beteiligung einbezogen werden.</t>
  </si>
  <si>
    <r>
      <rPr>
        <b/>
        <sz val="11"/>
        <color theme="1"/>
        <rFont val="Arial"/>
        <family val="2"/>
      </rPr>
      <t>Ergänzende Informationen zu 3. Schutzgut Luft</t>
    </r>
    <r>
      <rPr>
        <sz val="11"/>
        <color theme="1"/>
        <rFont val="Arial"/>
        <family val="2"/>
      </rPr>
      <t xml:space="preserve">
Als Auswirkung auf das Schutzgut Luft werden Veränderungen der Emission von Luftschadstoffen und von Lärm gewertet.
Zu den Luftschadstoffen gehören z.B. Feinstäube, Schwefeldioxid etc., die in die Umgebungsluft abgegeben werden und zu negativen Auswirkungen auf Menschen und die Umwelt führen können. 
Auswirkungen Ihres Projekts auf die Emission von Treibhausgasen, wie CO</t>
    </r>
    <r>
      <rPr>
        <vertAlign val="subscript"/>
        <sz val="11"/>
        <color theme="1"/>
        <rFont val="Arial"/>
        <family val="2"/>
      </rPr>
      <t>2</t>
    </r>
    <r>
      <rPr>
        <sz val="11"/>
        <color theme="1"/>
        <rFont val="Arial"/>
        <family val="2"/>
      </rPr>
      <t xml:space="preserve">, werden bei Frage 5 gewertet und sind hier nicht Gegenstand der Bewertung.
</t>
    </r>
    <r>
      <rPr>
        <u/>
        <sz val="11"/>
        <color theme="1"/>
        <rFont val="Arial"/>
        <family val="2"/>
      </rPr>
      <t>Relative Verringerung</t>
    </r>
    <r>
      <rPr>
        <sz val="11"/>
        <color theme="1"/>
        <rFont val="Arial"/>
        <family val="2"/>
      </rPr>
      <t xml:space="preserve">: Die Emissionen von Luftschadstoffen / Lärm je Output verringern sich, z.B. für Lärm in dB/Stück. Durch eine erhöhte Produktion oder durch eine neue Einrichtung erhöhen sich in der Regel die Luftschadstoffemissionen in absoluten Zahlen, sie können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Die Emissionen von Luftschadstoffen / Lärm verringern sich auch in absoluten Zahlen (z.B. für Lärm in dB).</t>
    </r>
  </si>
  <si>
    <t>Innovationsinfrastruktur in RegioWIN</t>
  </si>
  <si>
    <t>Wird durch Ihr Projekt die Schaffung von Produkten, Prozessen oder Dienstleistungen mit Umweltwirkungen angestoßen und welchen Stellenwert hat dies für die Ziele Ihres Projekts?</t>
  </si>
  <si>
    <t xml:space="preserve">10. </t>
  </si>
  <si>
    <t>Umweltwirkungen von angestoßenen Investitionen und von angestoßenem Konsum</t>
  </si>
  <si>
    <t xml:space="preserve">9. </t>
  </si>
  <si>
    <t>7.</t>
  </si>
  <si>
    <t>Veränderungen des Transportaufkommens</t>
  </si>
  <si>
    <t>8.</t>
  </si>
  <si>
    <t>6.</t>
  </si>
  <si>
    <t xml:space="preserve">5. </t>
  </si>
  <si>
    <t xml:space="preserve">4. </t>
  </si>
  <si>
    <t xml:space="preserve">3. </t>
  </si>
  <si>
    <t xml:space="preserve">2. </t>
  </si>
  <si>
    <t>Flächeninanspruchnahme</t>
  </si>
  <si>
    <t xml:space="preserve">1. </t>
  </si>
  <si>
    <t>Schutzgut Wasser</t>
  </si>
  <si>
    <t xml:space="preserve">Anstoßen der Schaffung von Produkten, Prozessen oder Dienstleistungen mit Umweltwirkungen </t>
  </si>
  <si>
    <r>
      <rPr>
        <b/>
        <sz val="11"/>
        <color theme="1"/>
        <rFont val="Arial"/>
        <family val="2"/>
      </rPr>
      <t>Bewertung relativer und absoluter Veränderungen</t>
    </r>
    <r>
      <rPr>
        <sz val="11"/>
        <color theme="1"/>
        <rFont val="Arial"/>
        <family val="2"/>
      </rPr>
      <t xml:space="preserve">
Die Leistungen Ihres Projekts werden auch als dessen Output bezeichnet. Je nach Art Ihres Projekts kann der Output z.B. in Form von Forschungsergebnissen, hergestellten Produkten, installierter Kapazität zur Erzeugung erneuerbarer Energien oder auch in Form von wissensintensiven Arbeitsplätzen erbracht werden.
Positive Umweltwirkungen Ihres Projekts werden in der Regel in zwei Stufen bewertet: </t>
    </r>
  </si>
  <si>
    <r>
      <t>Schutzgut Luft (ohne CO</t>
    </r>
    <r>
      <rPr>
        <b/>
        <vertAlign val="subscript"/>
        <sz val="11"/>
        <color theme="1"/>
        <rFont val="Arial"/>
        <family val="2"/>
      </rPr>
      <t>2</t>
    </r>
    <r>
      <rPr>
        <b/>
        <sz val="11"/>
        <color theme="1"/>
        <rFont val="Arial"/>
        <family val="2"/>
      </rPr>
      <t>)</t>
    </r>
  </si>
  <si>
    <t>A. Bewertung Ihres Projekts im Querschnittsziel Nachhaltige Entwicklung</t>
  </si>
  <si>
    <t>B.1 Bewertung Ihres Projekts im Querschnittsziel Chancengleichheit und Nichtdiskriminierung</t>
  </si>
  <si>
    <t>B.2 Bewertung Ihres Projekts im Querschnittsziel Gleichstellung von Männern und Frauen</t>
  </si>
  <si>
    <t>Bewertungsergebnis Ihres Projekts im Querschnittsziel Chancengleichheit und Nichtdiskriminierung</t>
  </si>
  <si>
    <t>Bewertungsergebnis Ihres Projekts im Querschnittsziel Nachhaltige Entwicklung</t>
  </si>
  <si>
    <t>Bewertungsergebnis Ihres Projekts im Querschnittsziel Gleichstellung von Männern und Frauen</t>
  </si>
  <si>
    <t>11. Indirekte Wirkungen auf Schutzgüter</t>
  </si>
  <si>
    <t>Inwieweit wirken sich die durch Ihr Projekt geschaffenen Produkte, Prozesse oder Dienstleistungen auf die folgenden Bereiche aus (Mehrfachnennungen möglich)?</t>
  </si>
  <si>
    <t>Die geschaffenen Produkte, Prozesse oder Dienstleistungen wirken sich negativ auf einen oder mehrere der folgenden Bereiche aus (Mehrfachnennungen möglich).</t>
  </si>
  <si>
    <t>Die geschaffenen Produkte, Prozesse oder Dienstleistungen wirken sich auf keinen der oben genannten Bereiche aus.</t>
  </si>
  <si>
    <t>Die geschaffenen Produkte, Prozesse oder Dienstleistungen wirken sich positiv auf einen oder mehrere der folgenden Bereiche aus (Mehrfachnennungen möglich).</t>
  </si>
  <si>
    <r>
      <rPr>
        <b/>
        <sz val="11"/>
        <color theme="1"/>
        <rFont val="Arial"/>
        <family val="2"/>
      </rPr>
      <t>Ergänzende Informationen zu 11. Indirekte Wirkungen auf Schutzgüter</t>
    </r>
    <r>
      <rPr>
        <sz val="11"/>
        <color theme="1"/>
        <rFont val="Arial"/>
        <family val="2"/>
      </rPr>
      <t xml:space="preserve">
Vergleiche ergänzende Informationen zu 10. Umweltwirkungen von angestoßenen Investitionen und von angestoßenem Konsum.
Die Punktzahl je Antwort resultiert aus der Anzahl der angegebenen Bereiche. Bei positiven bzw. negativen Wirkungen auf nur </t>
    </r>
    <r>
      <rPr>
        <u/>
        <sz val="11"/>
        <color theme="1"/>
        <rFont val="Arial"/>
        <family val="2"/>
      </rPr>
      <t>einen</t>
    </r>
    <r>
      <rPr>
        <sz val="11"/>
        <color theme="1"/>
        <rFont val="Arial"/>
        <family val="2"/>
      </rPr>
      <t xml:space="preserve"> Bereich, werden 0,5 bzw. -0,5 Punkte angerechnet. Bei positiven bzw. negativen Wirkungen auf </t>
    </r>
    <r>
      <rPr>
        <u/>
        <sz val="11"/>
        <color theme="1"/>
        <rFont val="Arial"/>
        <family val="2"/>
      </rPr>
      <t>zwei oder mehr</t>
    </r>
    <r>
      <rPr>
        <sz val="11"/>
        <color theme="1"/>
        <rFont val="Arial"/>
        <family val="2"/>
      </rPr>
      <t xml:space="preserve"> Bereiche, wird 1 bzw. -1 Punkt angerechnet. Die Gesamtpunktzahl für diesen Indikator ergibt sich aus der Summe der Punkte pro Antwort.</t>
    </r>
  </si>
  <si>
    <t>Ergänzend zur Information: Bilanz der Flächenversiegelung (m²)</t>
  </si>
  <si>
    <t>Indirekte Wirkungen auf Schutzgüter</t>
  </si>
  <si>
    <r>
      <t xml:space="preserve">Es werden </t>
    </r>
    <r>
      <rPr>
        <u/>
        <sz val="10"/>
        <rFont val="Arial"/>
        <family val="2"/>
      </rPr>
      <t>keine</t>
    </r>
    <r>
      <rPr>
        <sz val="10"/>
        <rFont val="Arial"/>
        <family val="2"/>
      </rPr>
      <t xml:space="preserve"> Wirkungen</t>
    </r>
    <r>
      <rPr>
        <sz val="10"/>
        <color theme="1"/>
        <rFont val="Arial"/>
        <family val="2"/>
      </rPr>
      <t xml:space="preserve"> auf die genannten Bereiche angegeben 
(Anzeige hier mit "x", dies führt zur Bewertung mit 0 Punkten) </t>
    </r>
    <r>
      <rPr>
        <b/>
        <sz val="10"/>
        <rFont val="Arial"/>
        <family val="2"/>
      </rPr>
      <t>oder</t>
    </r>
  </si>
  <si>
    <r>
      <t xml:space="preserve">Es werden </t>
    </r>
    <r>
      <rPr>
        <u/>
        <sz val="10"/>
        <rFont val="Arial"/>
        <family val="2"/>
      </rPr>
      <t>negative</t>
    </r>
    <r>
      <rPr>
        <sz val="10"/>
        <rFont val="Arial"/>
        <family val="2"/>
      </rPr>
      <t xml:space="preserve"> Wirkungen auf einen oder mehrere Bereiche angegeben</t>
    </r>
    <r>
      <rPr>
        <sz val="10"/>
        <color theme="1"/>
        <rFont val="Arial"/>
        <family val="2"/>
      </rPr>
      <t xml:space="preserve">
(-0,5 Punkte oder -1 Punkt) </t>
    </r>
    <r>
      <rPr>
        <b/>
        <sz val="10"/>
        <rFont val="Arial"/>
        <family val="2"/>
      </rPr>
      <t>und/oder</t>
    </r>
  </si>
  <si>
    <r>
      <t xml:space="preserve">Es werden </t>
    </r>
    <r>
      <rPr>
        <u/>
        <sz val="10"/>
        <rFont val="Arial"/>
        <family val="2"/>
      </rPr>
      <t>positive</t>
    </r>
    <r>
      <rPr>
        <sz val="10"/>
        <rFont val="Arial"/>
        <family val="2"/>
      </rPr>
      <t xml:space="preserve"> Wirkungen auf einen oder mehrere Bereiche angegeben</t>
    </r>
    <r>
      <rPr>
        <sz val="10"/>
        <color theme="1"/>
        <rFont val="Arial"/>
        <family val="2"/>
      </rPr>
      <t xml:space="preserve">
(0,5 oder 1 Punkt).</t>
    </r>
  </si>
  <si>
    <t>Bewertung der Förderfähigkeit Ihres Projekts in Bezug auf die Querschnittsziele:</t>
  </si>
  <si>
    <t>C. Zusammenfassung der Bewertungsergebnisse Ihres Projekts in den Querschnittszielen des EFRE-Programms</t>
  </si>
  <si>
    <t xml:space="preserve">Zu A.: Querschnittsziel Nachhaltige Entwicklung </t>
  </si>
  <si>
    <t>Zu B.1: Querschnittsziel Chancengleichheit und Nichtdiskriminierung</t>
  </si>
  <si>
    <t>Zu B.2: Querschnittsziel Gleichstellung von Männern und Frauen</t>
  </si>
  <si>
    <t>Bitte korrigieren, Angaben zu "vorrangig" und "weitere" dürfen nicht identisch sein.</t>
  </si>
  <si>
    <t>Spezielle Einrichtungen, die die Vereinbarkeit von Familie und Beruf erleichtern</t>
  </si>
  <si>
    <t>Prüfung auf Doppelnennung eines Spez. Felds bei  "vorrangig" und "weitere"</t>
  </si>
  <si>
    <t>Ausgabe f. Ausw. Datei</t>
  </si>
  <si>
    <t>Li.: Erreichte Punkte</t>
  </si>
  <si>
    <t>Li.: Antwort Nr.</t>
  </si>
  <si>
    <t>Schwellenwerte</t>
  </si>
  <si>
    <t>Li.: Err. Punkte</t>
  </si>
  <si>
    <t>Li.: Flächengröße</t>
  </si>
  <si>
    <t>Li.u.: Ausgabe vorrangig</t>
  </si>
  <si>
    <t>U.: Ausgabe weitere</t>
  </si>
  <si>
    <t>Wir verfügen über ein zertifiziertes Umweltmanagementsystem (z.B. Eintrag ins EMAS-Register oder Zertifizierung nach ISO 14001)</t>
  </si>
  <si>
    <t xml:space="preserve">Wir verfügen über einen Nachweis, dass die nach EMAS notwendigen Umweltmanagementmaßnahmen eingehalten werden (Informationen unter http://www.emas.de) </t>
  </si>
  <si>
    <t>Wir verfügen über einen dokumentierten Beschluss zur umweltfreundlichen Beschaffung (z.B. Gemeinderatsbeschluss, Beschluss der Unternehmensführung, Beschluss der Institutionsleitung)</t>
  </si>
  <si>
    <t>Wir sind Mitglied in der procura+ Kampagne</t>
  </si>
  <si>
    <t xml:space="preserve"> Ausgabe der angekreutzten Beispiele wird nicht übernommen in Auswertungsdatei / Reporting</t>
  </si>
  <si>
    <t xml:space="preserve"> Punkt bei "ja" wird nur ausgegeben, wenn mindestens eines der unten angeführten Beispiele aktiviert ist</t>
  </si>
  <si>
    <t>Li.: Hilfsformel für Warnhinweis zu Frage 9. Ausgabe = 0, wenn alle Bspe. Leer (Falsch), Ausgabe = 1, wenn mind. eines angekreuzt (Wahr)</t>
  </si>
  <si>
    <t xml:space="preserve">Erläuterung zu Teil I des Formulars: </t>
  </si>
  <si>
    <r>
      <t>Die Erreichung der Spezifischen Ziele des EFRE-Programms</t>
    </r>
    <r>
      <rPr>
        <b/>
        <vertAlign val="superscript"/>
        <sz val="11"/>
        <color theme="1"/>
        <rFont val="Arial"/>
        <family val="2"/>
      </rPr>
      <t>1</t>
    </r>
    <r>
      <rPr>
        <b/>
        <sz val="11"/>
        <color theme="1"/>
        <rFont val="Arial"/>
        <family val="2"/>
      </rPr>
      <t xml:space="preserve"> wird anhand seiner Beiträge zu den Spezialisierungsfeldern des Landes und anhand sogenannter Outputindikatoren gemessen, zu denen jedes Projekt seinen Beitrag leistet. Outputindikatoren sind Messgrößen, mit denen bestimmte Leistungen der Förderung erfasst werden (vgl. nachfolgende Definitionen zu den einzelnen Outputindikatoren).
Darüber hinaus wird für statistische Zwecke die Zuordnung Ihres Projekts zu einem Wirtschaftszweig erhoben. </t>
    </r>
  </si>
  <si>
    <t>Bei der Beteiligung von Männern und Frauen an der Vorbereitung Ihres Projekts werden die unterschiedlichen Lebens- und Arbeitssituationen von Männern und Frauen berücksichtigt.</t>
  </si>
  <si>
    <t>Die Beteiligung Dritter während der Projektumsetzung ist mit Bestandteil Ihres Projekts (z.B. Bürgerbeteiligung, Ansprache von Unternehmen). Hierbei werden die unterschiedlichen Lebens- und Arbeitssituationen von Männern und Frauen berücksichtigt.</t>
  </si>
  <si>
    <r>
      <rPr>
        <vertAlign val="superscript"/>
        <sz val="8"/>
        <color theme="1"/>
        <rFont val="Arial"/>
        <family val="2"/>
      </rPr>
      <t>3</t>
    </r>
    <r>
      <rPr>
        <sz val="8"/>
        <color theme="1"/>
        <rFont val="Arial"/>
        <family val="2"/>
      </rPr>
      <t xml:space="preserve"> vgl. „Eine europäische Strategie für Schlüsseltechnologien – Eine Brücke zu Wachstum und Beschäftigung“, COM ( 2012) 341, </t>
    </r>
    <r>
      <rPr>
        <u/>
        <sz val="8"/>
        <color theme="10"/>
        <rFont val="Arial"/>
        <family val="2"/>
      </rPr>
      <t>http://eur-lex.europa.eu/LexUriServ/LexUriServ.do?uri=COM:2012:0341:FIN:DE:PDF</t>
    </r>
  </si>
  <si>
    <t>Innovationsinfrastrukturen</t>
  </si>
  <si>
    <t xml:space="preserve">Die direkten Umweltwirkungen werden gegenüber den indirekten bei unterschiedlichen Förderungen mit spezifischen Faktoren gewichtet:
</t>
  </si>
  <si>
    <r>
      <t xml:space="preserve">Nachhaltige Entwicklung wird hier im ökologischen Sinn verstanden: Eine ökologisch nachhaltige Entwicklung zielt auf eine umweltgerechte, die natürlichen Lebensgrundlagen erhaltende Entwicklung. 
Mit den folgenden Fragen werden die Umweltwirkungen Ihres Projekts erhoben. Dafür sind Ihre Angaben zu jeder der einzelnen Fragen und ggf. Teilfragen erforderlich. Auf der Grundlage Ihrer Angaben wird eine Gesamtbewertung der Umweltwirkungen Ihres Projekts ermittelt. Diese kann negativ (Gesamtbewertung -1 bis &lt;0), neutral (0) oder positiv (&gt;0 bis 1) ausfallen. 
</t>
    </r>
    <r>
      <rPr>
        <b/>
        <u/>
        <sz val="11"/>
        <rFont val="Arial"/>
        <family val="2"/>
      </rPr>
      <t xml:space="preserve">Ihr Projekt ist nur bei einem positiven Bewertungsergebnis im EFRE-Programm förderfähig.
</t>
    </r>
    <r>
      <rPr>
        <b/>
        <sz val="11"/>
        <rFont val="Arial"/>
        <family val="2"/>
      </rPr>
      <t xml:space="preserve">
Das Bewertungsergebnis wird von den zuständigen Verwaltungsstellen auf der Grundlage Ihrer Angaben ermittelt. Eine unverbindliche Bewertung Ihres Projekts wird bei elektronischer Bearbeitung des Formulars (Excel-Datei) automatisiert im Tabellenblatt "Auswertung Querschnittsziele" ausgegeben.</t>
    </r>
  </si>
  <si>
    <r>
      <t xml:space="preserve">Ihr Projekt muss in den Querschnittszielen Chancengleichheit und Nichtdiskriminierung sowie Gleichstellung von Männern und Frauen mit neutral oder positiv bewertet werden, um im EFRE-Programm gefördert werden zu können.
</t>
    </r>
    <r>
      <rPr>
        <b/>
        <u/>
        <sz val="11"/>
        <color theme="1"/>
        <rFont val="Arial"/>
        <family val="2"/>
      </rPr>
      <t>Eine Bewertung mit neutral wird nur dann erreicht, wenn die gesetzlichen Anforderungen im Bereich dieser Querschnittsziele erfüllt werden. Dies wird anhand der Fragen B.1.1 und B.2.1 ermittelt.</t>
    </r>
    <r>
      <rPr>
        <b/>
        <sz val="11"/>
        <color theme="1"/>
        <rFont val="Arial"/>
        <family val="2"/>
      </rPr>
      <t xml:space="preserve">
Darüber hinaus können freiwillig weitere Maßnahmen in Bezug auf diese Querschnittsziele umgesetzt werden. Für eine positive Bewertung können Sie bei den weiteren Fragen diese Maßnahmen bezeichnen. Mit diesen Angaben können Sie aufzeigen, dass über die Erfüllung gesetzlicher Anforderungen hinaus weitere Maßnahmen zur Verfolgung der o.g. Querschnittsziele ergriffen werden.
Das Ergebnis der Bewertung Ihres Projekts wird von den zuständigen Verwaltungsstellen auf der Grundlage Ihrer Angaben ermittelt. Eine unverbindliche Bewertung Ihres Projekts wird bei elektronischer Bearbeitung des Formulars (Excel-Datei) automatisiert im Tabellenblatt "Auswertung Querschnittsziele" ausgegeben.</t>
    </r>
  </si>
  <si>
    <t>Inwieweit können durch Ihr Projekt Wissen und/oder Erfahrungen mit Umweltrelevanz aufgebaut werden?</t>
  </si>
  <si>
    <t>Inwieweit geben Sie das umweltrelevante Wissen, welches durch Ihr Projekt entsteht, an Dritte weiter?</t>
  </si>
  <si>
    <t>Grau hinterlegt: Ausgabe für Auswertungsdatei. Diese Felder sind mit Feldnamen versehen. Die Liste der Feldnamen befindet sich in einem ausgeblendeten Tabellenblatt in der Auswertungsdatei für die L-Bank.</t>
  </si>
  <si>
    <t>Ausgabe:Verkettung SG-Nr.</t>
  </si>
  <si>
    <t>Negativ berührte Schutzgüter</t>
  </si>
  <si>
    <t>Positiv berührte Schutzgüter</t>
  </si>
  <si>
    <t>Aufbereitung für Auswertungsdatei</t>
  </si>
  <si>
    <t>Zusammenfassung und Bewertung der Angaben zu den Querschnittszielen
gemäß Antrag auf Förderung</t>
  </si>
  <si>
    <r>
      <t xml:space="preserve">Mit der vorliegenden Auswertungsdatei kann eine unverbindliche Bewertung Ihres Projekts in den Querschnittszielen des EFRE-Programms ermittelt werden. 
Diese Auswertungsdatei ist </t>
    </r>
    <r>
      <rPr>
        <b/>
        <u/>
        <sz val="10"/>
        <color theme="1"/>
        <rFont val="Arial"/>
        <family val="2"/>
      </rPr>
      <t>kein</t>
    </r>
    <r>
      <rPr>
        <b/>
        <sz val="10"/>
        <color theme="1"/>
        <rFont val="Arial"/>
        <family val="2"/>
      </rPr>
      <t xml:space="preserve"> verpflichtender Bestandteil der Antragsunterlagen.
Das Bewertungsergebnis wird auf der Grundlage Ihrer Angaben in Teil II des Formulars "Geplante Zielbeiträge beim Antrag auf Förderung" ermittelt. 
Wenn Sie das Formular elektronisch in der Excel-Datei ausgefüllt haben, erfolgt die Ermittlung des Bewertungsergebnisses automatisiert durch Übernahme Ihrer Angaben in den Spalten 4 und 5.
Wenn Sie das Formular ausschließlich in Papierform ausgefüllt haben, können Sie zur Ermittlung des Bewertungsergebnisses die bei den (Teil-)Fragen erreichten Punkte (s. Formular) von Hand in die blauen Felder in Spalte 5 eingeben.
Die endgültigen Bewertungsergebnisse stehen in jedem Fall erst nach Prüfung Ihrer Angaben durch die bearbeitende Stelle fest und können ggf. von dem in diesem Dokument ausgegebenen Ergebnis abweichen.
Die Bewertung Ihrer Angaben in Teil I des Formulars Zielbeiträge wird von den zuständigen Verwaltungsstellen aus fachlicher Sicht unabhängig von dieser Auswertungsdatei vorgenommen.</t>
    </r>
  </si>
  <si>
    <t>Antragsteller / Investor</t>
  </si>
  <si>
    <t>Projektbezeichnung</t>
  </si>
  <si>
    <t>Erreichte Punkte gesamt (Mittelwert)</t>
  </si>
  <si>
    <t>Einbeziehung von Stellen im Vorabverfahren</t>
  </si>
  <si>
    <t>Forschungsinfrastruktur in der Angewandten Forschung</t>
  </si>
  <si>
    <t>Forschungsinfrastruktur in der Spitzenforschung</t>
  </si>
  <si>
    <t>Sonderfall</t>
  </si>
  <si>
    <t>- Stufe 1: Ihr Projekt führt zu einer relativen Verringerung der Ressourcennutzung im Verhältnis zum Output, z.B. zur Verringerung der benötigten Materialmenge je hergestellter Einheit. Dies kennzeichnet eine Verbesserung der Effizienz der Ressourcennutzung. Dabei kann die Ressourcennutzung insgesamt weiter angestiegen sein.
- Stufe 2: Ihr Projekt führt zu einer absoluten Verringerung der Ressourcennutzung.</t>
  </si>
  <si>
    <r>
      <rPr>
        <b/>
        <sz val="11"/>
        <color theme="1"/>
        <rFont val="Arial"/>
        <family val="2"/>
      </rPr>
      <t>Ergänzende Informationen zu 5. Energieerzeugung und Energieverbrauch</t>
    </r>
    <r>
      <rPr>
        <sz val="11"/>
        <color theme="1"/>
        <rFont val="Arial"/>
        <family val="2"/>
      </rPr>
      <t xml:space="preserve">
Zu den erneuerbare Energien zählen die in den jeweils gültigen Fassungen des Erneuerbare-Energien-Gesetzes (EEG, vgl. § 5 Nr. 14) und des Erneuerbare-Energien-Wärmegesetzes (EEWärmeG, vgl. § 2) aufgeführten Energien, wie Wasserkraft, Windenergie, solare Strahlungsenergie, Geothermie, Energie aus Biomasse und Umweltwärme. 
Die Nutzung von Abwärme kann nur bei Einhaltung der Anforderungen des EEWärmeG bzw. des Erneuerbare-Wärme-Gesetzes (EWärmeG) des Landes geltend gemacht werden (siehe www.gesetze-im-internet.de).
Der Einsatz erneuerbarer Energien kann nur positiv geltend gemacht werden, wenn dieser </t>
    </r>
    <r>
      <rPr>
        <u/>
        <sz val="11"/>
        <color theme="1"/>
        <rFont val="Arial"/>
        <family val="2"/>
      </rPr>
      <t>über das gesetzlich geforderte Maß hinaus</t>
    </r>
    <r>
      <rPr>
        <sz val="11"/>
        <color theme="1"/>
        <rFont val="Arial"/>
        <family val="2"/>
      </rPr>
      <t xml:space="preserve"> erfolgt. Entsprechende Informationen sind z. B. dem EEWärmeG in der jeweils gültigen Fassung zu entnehmen.
</t>
    </r>
    <r>
      <rPr>
        <u/>
        <sz val="11"/>
        <color theme="1"/>
        <rFont val="Arial"/>
        <family val="2"/>
      </rPr>
      <t>Relative Verringerung:</t>
    </r>
    <r>
      <rPr>
        <sz val="11"/>
        <color theme="1"/>
        <rFont val="Arial"/>
        <family val="2"/>
      </rPr>
      <t xml:space="preserve"> Der Energieverbrauch je Output verringert sich (kWh/Stück), z. B. durch die Anschaffung zusätzlicher, energieeffizienter Maschinen, durch den Bau zusätzlicher Gebäude mit reduziertem Wärmebedarf. Durch die erhöhte Stückzahl steigt der Energieverbrauch in der Regel in absoluten Zahlen (kWh), er kann sich jedoch im Verhältnis zum Output veringern. 
</t>
    </r>
    <r>
      <rPr>
        <u/>
        <sz val="11"/>
        <color theme="1"/>
        <rFont val="Arial"/>
        <family val="2"/>
      </rPr>
      <t>Absolute Verringerung</t>
    </r>
    <r>
      <rPr>
        <sz val="11"/>
        <color theme="1"/>
        <rFont val="Arial"/>
        <family val="2"/>
      </rPr>
      <t>: Der Energieverbrauch verringert sich auch in absoluten Zahlen (kWh).</t>
    </r>
  </si>
  <si>
    <t>Erläuterungstext ist bei investiven bzw. nicht-investiven Projekten unterschiedlich zu fassen. Hier: Individuelle Anpassung ab Satz "Ihr Projekt ist als…"
Investiv: "Ihr Projekt ist als investiv eingestuft und wird daher in Bezug auf seine direkten und indirekten Umweltwirkungen bewertet."
Nicht-investiv: "Ihr Projekt ist als nicht-investiv eingestuft und wird daher ausschließlich in Bezug auf seine indirekten Umweltwirkungen bewertet."</t>
  </si>
  <si>
    <t>Text und Gewichtungsfaktoren in nebenstehenden Zeilen sind in Abhängigkeit vom Formular anzupassen. Die Gewichtungsfaktoren sind im ausgeblendeten Tabellenblatt "Gewichtungsfaktoren" zu entnehmen. Bei Formularen für nicht-investive Projekte entfallen die Darstellungen zu Gewichtungsfaktoren vollständig.</t>
  </si>
  <si>
    <t>Erläuterungstext ist bei investiven bzw. nicht-investiven Projekten unterschiedlich zu fassen. Hier: bei nicht-investiven Projekten nur Absatz zu indirekten Umweltwirkungen, aber ohne Überschrift "Indirekte Umweltwirkungen" und unter Entfernung der Fragen-Nummern 7-11.</t>
  </si>
  <si>
    <t>Doppelnennung</t>
  </si>
  <si>
    <t>Ausgabe "Fehler", wenn Doppelnennung vorliegt</t>
  </si>
  <si>
    <t>Nr. Spez. Feld</t>
  </si>
  <si>
    <t>Erläuterungstext ist bei investiven bzw. nicht-investiven Projekten unterschiedlich zu fassen. Hier: Nicht-investiv Zahl 5 statt 11 im ersten Satz, da Fragem 1 bis 6 bei nicht-investiven Projekten entfallen. Unten sind die Nummern der Fragen 7 bis 11 sind entsprechend auf 1 bis 5 anzupassen.</t>
  </si>
  <si>
    <t>Bei nicht-investiven Projekten: Zellen ab hier bis letzte Zeile Frage 6 ausblenden</t>
  </si>
  <si>
    <t xml:space="preserve">Bei nicht-investiven Projekten: Überschrift ist zu entfernen (Zeile ausblenden) </t>
  </si>
  <si>
    <t>Bei nicht-investiven Projekten: Nummerierung der Fragen beginnt hier mit 1</t>
  </si>
  <si>
    <t>Titelzeile und Formular-Nr. sind individuell anzupassen. Formular-Nr. s. Indikatorenmatrix.</t>
  </si>
  <si>
    <t>Infrastrukturen in der angewandten Forschung und in der Spitzenforschung sowie 
Regionale Innovationszentren
Investitionen zum Klimaschutz in Kommunen</t>
  </si>
  <si>
    <t>Innovation im Holzbau</t>
  </si>
  <si>
    <t>Kapazität der neu eingerichteten Start-up-Acceleratoren</t>
  </si>
  <si>
    <t/>
  </si>
  <si>
    <t>Formular Nr. 5-A</t>
  </si>
  <si>
    <t>Anlage zum Antrag auf Förderung</t>
  </si>
  <si>
    <t>Formular zur elektronischen Übermittlung als Excel-Datei an efre@l-bank.de</t>
  </si>
  <si>
    <r>
      <rPr>
        <b/>
        <sz val="11"/>
        <rFont val="Arial"/>
        <family val="2"/>
      </rPr>
      <t xml:space="preserve">Kapazität der neu eingerichteten Start-up-Acceleratoren
</t>
    </r>
    <r>
      <rPr>
        <sz val="9"/>
        <rFont val="Arial"/>
        <family val="2"/>
      </rPr>
      <t>(Outputindikator O11)</t>
    </r>
  </si>
  <si>
    <r>
      <t xml:space="preserve">Erläuterung: </t>
    </r>
    <r>
      <rPr>
        <sz val="11"/>
        <rFont val="Arial"/>
        <family val="2"/>
      </rPr>
      <t xml:space="preserve">Bitte erläutern Sie hier Ihre Angabe </t>
    </r>
  </si>
  <si>
    <r>
      <t xml:space="preserve">Definitionen </t>
    </r>
    <r>
      <rPr>
        <sz val="9"/>
        <rFont val="Arial"/>
        <family val="2"/>
      </rPr>
      <t>(Outputindikator O11)</t>
    </r>
  </si>
  <si>
    <r>
      <rPr>
        <b/>
        <sz val="11"/>
        <rFont val="Arial"/>
        <family val="2"/>
      </rPr>
      <t>Direkte und Indirekte Umweltwirkungen</t>
    </r>
    <r>
      <rPr>
        <sz val="11"/>
        <rFont val="Arial"/>
        <family val="2"/>
      </rPr>
      <t xml:space="preserve">
Projekte können direkte wie auch indirekte Wirkungen auf die Nachhaltige Entwicklung aufweisen. Bei investiven Projekten (z. B. Forschungs- und Innovationsinfrastrukturen, Förderung von Investitionen in Unternehmen oder von Investitionen zum Klimaschutz in Kommunen) werden direkte und indirekte Wirkungen entsprechend ihrer Bedeutung gewichtet in die Bewertung einbezogen. Bei nicht-investiven Projekten (z.B. Cluster- und Forschungsprojekte) werden nur indirekte Wirkungen in die Bewertung einbezogen, da die direkten Wirkungen in ihrer Bedeutung vernachlässigbar sind.
Ihr Projekt im Bereich Unternehmensinvestition ist als investiv eingestuft und wird daher in Bezug auf seine direkten und indirekten Umweltwirkungen bewertet. Für die Kategorie Ihres Projekts werden die direkten Umweltwirkungen gegenüber den indirekten im Verhältnis 60:40 gewichtet.</t>
    </r>
  </si>
  <si>
    <t>Erreichte Punkte je (Teil-) Frage lt. Formular</t>
  </si>
  <si>
    <r>
      <rPr>
        <b/>
        <sz val="11"/>
        <color theme="1"/>
        <rFont val="Arial"/>
        <family val="2"/>
      </rPr>
      <t xml:space="preserve">Ergänzende Informationen zu 10. Umweltwirkungen von angestoßenen Investitionen und von angestoßenem Konsum
</t>
    </r>
    <r>
      <rPr>
        <sz val="11"/>
        <color theme="1"/>
        <rFont val="Arial"/>
        <family val="2"/>
      </rPr>
      <t xml:space="preserve">
Diese Frage ist auf die Bewertung der indirekt durch Ihr gefördertes Projekt verursachten Umweltwirkungen ausgerichtet (wie auch die weiteren Fragen 7 bis 11). Nicht bewertet werden hier die direkten Umweltwirkungen Ihres Projekts, die bereits Gegenstand der Bewertung bei den Fragen 1 bis 6 waren. 
Es wird bewertet, ob Ihr Projekt Investitionen und/oder Konsum Dritter (z.B. Konsumenten, Kunden Ihres geförderten Unternehmens, bzw. Anwender von im Rahmen Ihres Projekts entwickelten Produkten, Prozessen oder Dienstleistungen) mit Umweltwirkungen anstößt und wenn ja, welchen Stellenwert dies für die Zielsetzungen Ihres Projekts hat.
Investitionen (z.B. in Anlagen) und Konsum (z.B. von Produkten) zählen als durch Ihr Projekt angestoßen, wenn durch Ihr Projekt wesentliche Voraussetzungen geschaffen werden, dass nachgelagert zur Umsetzung Ihres Projekts umweltrelevante Investitionen und Konsum durch Dritte eintreten. Dies ist z.B. der Fall, wenn in Ihrem Projekt Produkte (wie Anlagen, Gebrauchs- oder Verbrauchsgüter etc.), Prozesse oder Dienstleistungen entwickelt oder hergestellt werden oder wenn für deren Entwicklung oder Herstellung Wissen erarbeitet wird, wie etwa bei Forschungs- und Entwicklungsprojekten.
Produkte, Prozesse oder Dienstleistungen können gegenüber dem Stand vor der Projektumsetzung bzw. im Vergleich zu herkömmlichen Produkten, Prozessen oder Dienstleistungen entweder als umweltfreundlich oder als umweltbelastend bewertet werden oder sie führen nicht zu Veränderungen von Umweltwirkungen. 
Als umweltfreundlich bewertet werden Produkte, Prozesse oder Dienstleistungen, die bei Betrachtung des einzelnen Produkts, Prozesses oder der Dienstleistung zu einer Verringerung der Umweltbelastung führen.
Beispiele sind energiebetriebene Produkte mit verbesserter Energieeffizienz, Produkte zur Erzeugung erneuerbarer Energien, Produkte mit längerer Produktlebensdauer, verbesserter Recyclingfähigkeit, verbesserter Reparaturfreundlichkeit, verringerten Emissionswerten etc.</t>
    </r>
    <r>
      <rPr>
        <b/>
        <sz val="11"/>
        <color theme="1"/>
        <rFont val="Arial"/>
        <family val="2"/>
      </rPr>
      <t xml:space="preserve">
</t>
    </r>
  </si>
  <si>
    <t xml:space="preserve">Als umweltbelastend bewertet werden Produkte, Prozesse oder Dienstleistungen, die bei Betrachtung des einzelnen Produkts, Prozesses oder der Dienstleistung zu einer Erhöhung der Umweltbelastung führen.
Beispiele sind Produkte mit verkürzter Lebensdauer, verminderter Recyclingfähigkeit und/oder Reparaturfreundlichkeit.
</t>
  </si>
  <si>
    <r>
      <rPr>
        <b/>
        <u/>
        <sz val="14"/>
        <rFont val="Arial"/>
        <family val="2"/>
      </rPr>
      <t>Geplante Zielbeiträge beim Antrag auf Förderung</t>
    </r>
    <r>
      <rPr>
        <b/>
        <sz val="14"/>
        <rFont val="Arial"/>
        <family val="2"/>
      </rPr>
      <t xml:space="preserve">
von
INFRASTRUKTUR FÜR GRÜNDUNGSPROZESSE IN 
START-UP-ACCELERATOREN</t>
    </r>
  </si>
  <si>
    <t>Anzugeben ist die Anzahl der geplanten Plätze für Hightech-Gründungsaspiranten in den zur Förderung vorgesehenen Start-up-Acceleratoren. 
Ein Platz ist je Gründungsaspirant, d.h. je zukünftigem Start-up-Unternehmen, zu zählen.
Als Gründungsaspiranten zählen Einzelpersonen oder Personengruppen, die sich mit dem Ziel der Unternehmensgründung in der Vorgründungsphase für begrenzte Zeit in den Start-up-Acceleratoren ansiedeln.</t>
  </si>
  <si>
    <r>
      <rPr>
        <b/>
        <sz val="11"/>
        <color theme="1"/>
        <rFont val="Arial"/>
        <family val="2"/>
      </rPr>
      <t>Bewertungsgegenstand</t>
    </r>
    <r>
      <rPr>
        <sz val="11"/>
        <color theme="1"/>
        <rFont val="Arial"/>
        <family val="2"/>
      </rPr>
      <t xml:space="preserve">
- Direkte Umweltwirkungen
Bitte beziehen Sie Ihre Antworten bei den </t>
    </r>
    <r>
      <rPr>
        <u/>
        <sz val="11"/>
        <color theme="1"/>
        <rFont val="Arial"/>
        <family val="2"/>
      </rPr>
      <t>Fragen 1 bis 6</t>
    </r>
    <r>
      <rPr>
        <sz val="11"/>
        <color theme="1"/>
        <rFont val="Arial"/>
        <family val="2"/>
      </rPr>
      <t xml:space="preserve"> auf die </t>
    </r>
    <r>
      <rPr>
        <u/>
        <sz val="11"/>
        <color theme="1"/>
        <rFont val="Arial"/>
        <family val="2"/>
      </rPr>
      <t>direkten</t>
    </r>
    <r>
      <rPr>
        <sz val="11"/>
        <color theme="1"/>
        <rFont val="Arial"/>
        <family val="2"/>
      </rPr>
      <t xml:space="preserve"> Umweltwirkungen, die durch die Sachinvestitionen Ihres Projekts vor Ort entstehen, z.B. Wirkungen durch den Bau und Betrieb eines Gebäudes oder die Beschaffung und den Betrieb von Anlagen. Die Fragen sind differenziert nach der Investitionsphase und nach der Nutzungsphase Ihres Projekts gestellt. 
Als </t>
    </r>
    <r>
      <rPr>
        <b/>
        <sz val="11"/>
        <color theme="1"/>
        <rFont val="Arial"/>
        <family val="2"/>
      </rPr>
      <t>Investitionsphase</t>
    </r>
    <r>
      <rPr>
        <sz val="11"/>
        <color theme="1"/>
        <rFont val="Arial"/>
        <family val="2"/>
      </rPr>
      <t xml:space="preserve"> werden die Errichtung von Gebäuden und/oder die Beschaffung von Anlagen etc. bezeichnet.
Als </t>
    </r>
    <r>
      <rPr>
        <b/>
        <sz val="11"/>
        <color theme="1"/>
        <rFont val="Arial"/>
        <family val="2"/>
      </rPr>
      <t>Nutzungsphase</t>
    </r>
    <r>
      <rPr>
        <sz val="11"/>
        <color theme="1"/>
        <rFont val="Arial"/>
        <family val="2"/>
      </rPr>
      <t xml:space="preserve"> werden der Betrieb und die Nutzung der geförderten Gebäude/Anlagen etc. bezeichnet.
- Indirekte Umweltwirkungen
Bitte beziehen Sie Ihre Antworten bei den </t>
    </r>
    <r>
      <rPr>
        <u/>
        <sz val="11"/>
        <color theme="1"/>
        <rFont val="Arial"/>
        <family val="2"/>
      </rPr>
      <t>Fragen 7 bis 11</t>
    </r>
    <r>
      <rPr>
        <sz val="11"/>
        <color theme="1"/>
        <rFont val="Arial"/>
        <family val="2"/>
      </rPr>
      <t xml:space="preserve"> auf die </t>
    </r>
    <r>
      <rPr>
        <u/>
        <sz val="11"/>
        <color theme="1"/>
        <rFont val="Arial"/>
        <family val="2"/>
      </rPr>
      <t>indirekten</t>
    </r>
    <r>
      <rPr>
        <sz val="11"/>
        <color theme="1"/>
        <rFont val="Arial"/>
        <family val="2"/>
      </rPr>
      <t xml:space="preserve"> Umweltwirkungen, von denen plausibel erwartet werden kann, dass sie in Folge Ihres Projekts entstehen bzw. durch Ihr Projekt angestoßen werden. Dabei kann es sich z. B. um Umweltwirkungen handeln, die in Folge der Anwendung von Produkten, Dienstleistungen oder Prozessen entstehen, die durch Ihr Projekt entwickelt oder zu denen in Ihrem Projekt Wissen erarbeitet bzw. weitergegeben wird.
Ihre Angaben können Sie z.B. auf der Grundlage von Erfahrungswerten oder aufgrund des Bezugs Ihres Projekts zu einem der Spezialisierungsfelder des EFRE-Programms mit einem klaren Umweltbezug machen (z. B. Spezialisierungsfeld "Umwelttechnologien, Erneuerbare Energien und Ressourceneffizienz"). </t>
    </r>
  </si>
  <si>
    <t>Start-up-Accelleratoren</t>
  </si>
  <si>
    <r>
      <t xml:space="preserve">Mit der vorliegenden Auswertungsdatei kann eine unverbindliche Bewertung Ihres Projekts in den Querschnittszielen des EFRE-Programms ermittelt werden. 
Diese Auswertungsdatei ist </t>
    </r>
    <r>
      <rPr>
        <b/>
        <u/>
        <sz val="10"/>
        <rFont val="Arial"/>
        <family val="2"/>
      </rPr>
      <t>kein</t>
    </r>
    <r>
      <rPr>
        <b/>
        <sz val="10"/>
        <rFont val="Arial"/>
        <family val="2"/>
      </rPr>
      <t xml:space="preserve"> verpflichtender Bestandteil der Antragsunterlagen.
Die Bewertungsergebnisse werden auf der Grundlage Ihrer Angaben in Teil II des Formulars "Geplante Zielbeiträge beim Antrag auf Förderung" automatisiert ermittelt.</t>
    </r>
  </si>
  <si>
    <t>Die endgültigen Bewertungsergebnisse stehen erst nach Prüfung Ihrer Angaben durch die bearbeitende Stelle fest und können ggf. von den in diesem Dokument ausgegebenen Ergebnissen abweichen.
Die Bewertung Ihrer Angaben in Teil I des Formulars Zielbeiträge wird von den zuständigen Verwaltungsstellen aus fachlicher Sicht unabhängig von dieser Auswertungsdatei vorgenommen.</t>
  </si>
  <si>
    <t>Hinweis zu Durchführung und Nachweis von Informations- und Kommunikationsmaßnahmen:</t>
  </si>
  <si>
    <r>
      <rPr>
        <b/>
        <u/>
        <sz val="11"/>
        <color theme="1"/>
        <rFont val="Arial"/>
        <family val="2"/>
      </rPr>
      <t xml:space="preserve">Weitere Erläuterungen zur Bearbeitung der Fragen zum Querschnittsziel Nachhaltige Entwicklung </t>
    </r>
    <r>
      <rPr>
        <sz val="11"/>
        <color theme="1"/>
        <rFont val="Arial"/>
        <family val="2"/>
      </rPr>
      <t xml:space="preserve">
Der vorliegende Fragebogen leitet Sie durch 11 Themen, bei denen spezifische Fragen zu direkten und indirekten Umweltwirkungen gestellt werden. Dabei wird überwiegend nach der qualitativen Einschätzung von Umweltwirkungen gefragt. Kenntnisse über den Projektinhalt sollten ausreichend sein, um die Fragen beantworten zu können. Technische Detailangaben sind nicht erforderlich.</t>
    </r>
  </si>
  <si>
    <r>
      <t xml:space="preserve">Bitte füllen Sie die blau markierten Eingabefelder im vorliegenden Formular elektronisch  in der Excel-Datei aus und beachten Sie dazu die Erläuterungen, Definitionen und ergänzenden Informationen. Ihre Angaben müssen bei Vor-Ort-Überprüfungen nachvollziehbar sein.
Bitte übermitteln Sie das ausgefüllte Formular </t>
    </r>
    <r>
      <rPr>
        <b/>
        <u/>
        <sz val="11"/>
        <rFont val="Arial"/>
        <family val="2"/>
      </rPr>
      <t>elektronisch als Excel-Datei</t>
    </r>
    <r>
      <rPr>
        <b/>
        <sz val="11"/>
        <rFont val="Arial"/>
        <family val="2"/>
      </rPr>
      <t xml:space="preserve"> an die L-Bank, E-Mail: efre@l-bank.de. Ihr Antrag auf Förderung enthält eine Erklärung, nach der Ihre Angaben in diesem Formular ohne Ihre Unterschrift gültig sind.
Fragen können Sie gerne unter vorgenannter E-Mail-Adresse an die L-Bank richten.</t>
    </r>
  </si>
  <si>
    <t xml:space="preserve">Das vorliegende Formular dient der Erhebung der Beiträge Ihres Projekts zu den Zielen des EFRE-Programms (Zielbeiträge). 
Die Zielbeiträge Ihres Projekts werden erhoben anhand von Angaben 
       - zu den Spezifischen Zielen des EFRE-Programms (Teil I des Formulars) 
       - zu den Querschnittszielen des EFRE-Programms (Teil II des Formulars)
</t>
  </si>
  <si>
    <r>
      <rPr>
        <vertAlign val="superscript"/>
        <sz val="8"/>
        <rFont val="Arial"/>
        <family val="2"/>
      </rPr>
      <t>1</t>
    </r>
    <r>
      <rPr>
        <sz val="8"/>
        <rFont val="Arial"/>
        <family val="2"/>
      </rPr>
      <t xml:space="preserve"> vgl. EFRE-Programm Baden-Württemberg 2014-2020 Innovation und Energiewende, </t>
    </r>
    <r>
      <rPr>
        <u/>
        <sz val="8"/>
        <color theme="10"/>
        <rFont val="Arial"/>
        <family val="2"/>
      </rPr>
      <t xml:space="preserve">http://www.efre-bw.de/wp-content/uploads/2015/03/EFRE_-_Operationelles_Programm_BW_2014-2020.pdf#
</t>
    </r>
    <r>
      <rPr>
        <vertAlign val="superscript"/>
        <sz val="8"/>
        <color theme="1"/>
        <rFont val="Arial"/>
        <family val="2"/>
      </rPr>
      <t/>
    </r>
  </si>
  <si>
    <r>
      <rPr>
        <vertAlign val="superscript"/>
        <sz val="8"/>
        <rFont val="Arial"/>
        <family val="2"/>
      </rPr>
      <t>2</t>
    </r>
    <r>
      <rPr>
        <sz val="8"/>
        <rFont val="Arial"/>
        <family val="2"/>
      </rPr>
      <t xml:space="preserve"> vgl. EFRE-Programm Baden-Württemberg 2014-2020 Innovation und Energiewende, </t>
    </r>
    <r>
      <rPr>
        <u/>
        <sz val="8"/>
        <color theme="10"/>
        <rFont val="Arial"/>
        <family val="2"/>
      </rPr>
      <t>http://www.efre-bw.de/wp-content/uploads/2015/03/EFRE_-_Operationelles_Programm_BW_2014-2020.pdf</t>
    </r>
  </si>
  <si>
    <r>
      <rPr>
        <b/>
        <sz val="11"/>
        <rFont val="Arial"/>
        <family val="2"/>
      </rPr>
      <t>Bitte beachten Sie bei der Durchführung von Informations- und Kommunikationsmaßnahmen (wie zu Informationen über Ihr Projekt auf Ihrer Webseite, zu Pressemitteilungen und -artikeln, Flyern/Broschüren/Publikationen, Werbeartikeln, Ausstellungen, Informationsveranstaltungen, Fortbildungs-/Beratungsangeboten etc.) die einschlägigen Regelungen und Hilfestellungen im Dokument "Informations- und Kommunikationspflichten -  Regelungen und Hilfestellungen" (</t>
    </r>
    <r>
      <rPr>
        <b/>
        <u/>
        <sz val="11"/>
        <color theme="10"/>
        <rFont val="Arial"/>
        <family val="2"/>
      </rPr>
      <t>Download hier</t>
    </r>
    <r>
      <rPr>
        <b/>
        <sz val="11"/>
        <rFont val="Arial"/>
        <family val="2"/>
      </rPr>
      <t>).</t>
    </r>
  </si>
  <si>
    <t>Wir haben eine Entsprechenserklärung zum Deutschen Nachhaltigkeitskodex (vgl. untenstehender Hinweis) abgegeben, in der die umfassende Einhaltung der Prinzipien einer umweltfreundlichen Beschaffung dargestellt wird.</t>
  </si>
  <si>
    <r>
      <rPr>
        <sz val="11"/>
        <rFont val="Arial"/>
        <family val="2"/>
      </rPr>
      <t xml:space="preserve">Hinweis zum Deutschen Nachhaltigkeitskodex (DNK): Der DNK ist ein Standard für Transparenz über Nachhaltigkeitsmanagement von Unternehmen. Weitere Informationen s. unter </t>
    </r>
    <r>
      <rPr>
        <u/>
        <sz val="11"/>
        <color theme="10"/>
        <rFont val="Arial"/>
        <family val="2"/>
      </rPr>
      <t>http://www.deutscher-nachhaltigkeitskodex.de/de/startseite.html</t>
    </r>
  </si>
  <si>
    <t>Bei Abschluss Ihres Projekts werden Sie um Angaben und Nachweise zu den im Rahmen Ihres Projekts durchgeführten Informations- und Kommunikationsmaßnahmen gebeten (wie zu Anzahl und Auflage der Flyer/Broschüren/Publikationen, Anzahl durchgeführter Informationsveranstaltungen und Zahl der Teilnehmenden etc.). Bitte halten Sie entsprechende Angaben und Nachweise daher bei sich vor. Diese werden mit dem Formular "Erreichte Zielbeiträge beim Verwendungsnachweis" erhoben.
Nachweise zu Ihren Informations- und Kommunikationsmaßnahmen übersenden Sie bitte elektronisch (z. B. als Scans) per E-Mail mit dem Verwendungsnachweis an die L-Bank. Das o.g. Formular enthält dazu nähere Informationen.</t>
  </si>
  <si>
    <r>
      <t xml:space="preserve">Bitte vergewissern Sie sich, dass Ihre Angaben vollständig sind übermitteln Sie dann das  ausgefüllte Formular </t>
    </r>
    <r>
      <rPr>
        <b/>
        <u/>
        <sz val="11"/>
        <rFont val="Arial"/>
        <family val="2"/>
      </rPr>
      <t>elektronisch als Excel-Datei</t>
    </r>
    <r>
      <rPr>
        <b/>
        <sz val="11"/>
        <rFont val="Arial"/>
        <family val="2"/>
      </rPr>
      <t xml:space="preserve"> an die L-Bank,
E-Mail: efre@l-bank.de. 
Ihr Antrag auf Förderung enthält eine Erklärung, nach der Ihre Angaben in diesem Formular ohne Ihre Unterschrift gültig sind.</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</si>
</sst>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57" x14ac:knownFonts="1">
    <font>
      <sz val="11"/>
      <color theme="1"/>
      <name val="Arial"/>
      <family val="2"/>
    </font>
    <font>
      <sz val="10"/>
      <color theme="1"/>
      <name val="Arial"/>
      <family val="2"/>
    </font>
    <font>
      <sz val="10"/>
      <color theme="1"/>
      <name val="Arial"/>
      <family val="2"/>
    </font>
    <font>
      <b/>
      <sz val="11"/>
      <color theme="1"/>
      <name val="Arial"/>
      <family val="2"/>
    </font>
    <font>
      <b/>
      <sz val="12"/>
      <color theme="1"/>
      <name val="Arial"/>
      <family val="2"/>
    </font>
    <font>
      <b/>
      <u/>
      <sz val="11"/>
      <color theme="1"/>
      <name val="Arial"/>
      <family val="2"/>
    </font>
    <font>
      <sz val="8"/>
      <color theme="1"/>
      <name val="Arial"/>
      <family val="2"/>
    </font>
    <font>
      <u/>
      <sz val="11"/>
      <color theme="1"/>
      <name val="Arial"/>
      <family val="2"/>
    </font>
    <font>
      <b/>
      <sz val="36"/>
      <color rgb="FF003399"/>
      <name val="Rockwell"/>
      <family val="1"/>
    </font>
    <font>
      <u/>
      <sz val="11"/>
      <color theme="10"/>
      <name val="Arial"/>
      <family val="2"/>
    </font>
    <font>
      <b/>
      <u/>
      <sz val="11"/>
      <color theme="10"/>
      <name val="Arial"/>
      <family val="2"/>
    </font>
    <font>
      <b/>
      <sz val="14"/>
      <color theme="1"/>
      <name val="Arial"/>
      <family val="2"/>
    </font>
    <font>
      <sz val="12"/>
      <color theme="1"/>
      <name val="Arial"/>
      <family val="2"/>
    </font>
    <font>
      <vertAlign val="superscript"/>
      <sz val="8"/>
      <color theme="1"/>
      <name val="Arial"/>
      <family val="2"/>
    </font>
    <font>
      <b/>
      <u/>
      <sz val="14"/>
      <color theme="1"/>
      <name val="Arial"/>
      <family val="2"/>
    </font>
    <font>
      <b/>
      <vertAlign val="subscript"/>
      <sz val="11"/>
      <color theme="1"/>
      <name val="Arial"/>
      <family val="2"/>
    </font>
    <font>
      <sz val="8"/>
      <color rgb="FF000000"/>
      <name val="Tahoma"/>
      <family val="2"/>
    </font>
    <font>
      <vertAlign val="superscript"/>
      <sz val="11"/>
      <color theme="1"/>
      <name val="Arial"/>
      <family val="2"/>
    </font>
    <font>
      <sz val="8"/>
      <color theme="1"/>
      <name val="Calibri"/>
      <family val="2"/>
      <scheme val="minor"/>
    </font>
    <font>
      <b/>
      <sz val="9"/>
      <color theme="1"/>
      <name val="Arial"/>
      <family val="2"/>
    </font>
    <font>
      <b/>
      <sz val="90"/>
      <color rgb="FF003399"/>
      <name val="Rockwell"/>
      <family val="1"/>
    </font>
    <font>
      <sz val="11"/>
      <color theme="1"/>
      <name val="Calibri"/>
      <family val="2"/>
    </font>
    <font>
      <sz val="10"/>
      <name val="Arial"/>
      <family val="2"/>
    </font>
    <font>
      <b/>
      <sz val="10"/>
      <name val="Arial"/>
      <family val="2"/>
    </font>
    <font>
      <b/>
      <sz val="11"/>
      <name val="Arial"/>
      <family val="2"/>
    </font>
    <font>
      <b/>
      <sz val="14"/>
      <name val="Arial"/>
      <family val="2"/>
    </font>
    <font>
      <u/>
      <sz val="10"/>
      <name val="Arial"/>
      <family val="2"/>
    </font>
    <font>
      <i/>
      <sz val="10"/>
      <name val="Arial"/>
      <family val="2"/>
    </font>
    <font>
      <b/>
      <u/>
      <sz val="12"/>
      <name val="Arial"/>
      <family val="2"/>
    </font>
    <font>
      <b/>
      <u/>
      <sz val="10"/>
      <name val="Arial"/>
      <family val="2"/>
    </font>
    <font>
      <b/>
      <vertAlign val="subscript"/>
      <sz val="10"/>
      <name val="Arial"/>
      <family val="2"/>
    </font>
    <font>
      <sz val="9"/>
      <color rgb="FF000000"/>
      <name val="Verdana"/>
      <family val="2"/>
    </font>
    <font>
      <sz val="11"/>
      <name val="Calibri"/>
      <family val="2"/>
    </font>
    <font>
      <sz val="11"/>
      <name val="Arial"/>
      <family val="2"/>
    </font>
    <font>
      <b/>
      <u/>
      <sz val="11"/>
      <name val="Arial"/>
      <family val="2"/>
    </font>
    <font>
      <vertAlign val="subscript"/>
      <sz val="11"/>
      <color theme="1"/>
      <name val="Arial"/>
      <family val="2"/>
    </font>
    <font>
      <b/>
      <sz val="10"/>
      <color theme="1"/>
      <name val="Arial"/>
      <family val="2"/>
    </font>
    <font>
      <b/>
      <u/>
      <sz val="10"/>
      <color theme="1"/>
      <name val="Arial"/>
      <family val="2"/>
    </font>
    <font>
      <sz val="10"/>
      <color theme="0"/>
      <name val="Arial"/>
      <family val="2"/>
    </font>
    <font>
      <b/>
      <i/>
      <u/>
      <sz val="11"/>
      <color theme="1"/>
      <name val="Arial"/>
      <family val="2"/>
    </font>
    <font>
      <b/>
      <vertAlign val="superscript"/>
      <sz val="11"/>
      <color theme="1"/>
      <name val="Arial"/>
      <family val="2"/>
    </font>
    <font>
      <u/>
      <sz val="8"/>
      <color theme="10"/>
      <name val="Arial"/>
      <family val="2"/>
    </font>
    <font>
      <sz val="10"/>
      <color rgb="FF000000"/>
      <name val="Verdana"/>
      <family val="2"/>
    </font>
    <font>
      <sz val="8"/>
      <name val="Arial"/>
      <family val="2"/>
    </font>
    <font>
      <b/>
      <sz val="9"/>
      <name val="Arial"/>
      <family val="2"/>
    </font>
    <font>
      <b/>
      <sz val="8"/>
      <name val="Arial"/>
      <family val="2"/>
    </font>
    <font>
      <sz val="11"/>
      <color rgb="FFFF0000"/>
      <name val="Arial"/>
      <family val="2"/>
    </font>
    <font>
      <b/>
      <sz val="11"/>
      <color rgb="FFFF0000"/>
      <name val="Arial"/>
      <family val="2"/>
    </font>
    <font>
      <strike/>
      <sz val="11"/>
      <color rgb="FFFF0000"/>
      <name val="Arial"/>
      <family val="2"/>
    </font>
    <font>
      <b/>
      <u/>
      <sz val="14"/>
      <name val="Arial"/>
      <family val="2"/>
    </font>
    <font>
      <sz val="14"/>
      <name val="Arial"/>
      <family val="2"/>
    </font>
    <font>
      <b/>
      <sz val="12"/>
      <name val="Arial"/>
      <family val="2"/>
    </font>
    <font>
      <b/>
      <sz val="11"/>
      <name val="Calibri"/>
      <family val="2"/>
    </font>
    <font>
      <strike/>
      <sz val="11"/>
      <name val="Arial"/>
      <family val="2"/>
    </font>
    <font>
      <b/>
      <strike/>
      <sz val="11"/>
      <name val="Arial"/>
      <family val="2"/>
    </font>
    <font>
      <sz val="9"/>
      <name val="Arial"/>
      <family val="2"/>
    </font>
    <font>
      <vertAlign val="superscript"/>
      <sz val="8"/>
      <name val="Arial"/>
      <family val="2"/>
    </font>
  </fonts>
  <fills count="7">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9" fillId="0" borderId="0" applyNumberFormat="0" applyFill="0" applyBorder="0" applyAlignment="0" applyProtection="0"/>
    <xf numFmtId="0" fontId="22" fillId="0" borderId="0"/>
    <xf numFmtId="9" fontId="22" fillId="0" borderId="0" applyFont="0" applyFill="0" applyBorder="0" applyAlignment="0" applyProtection="0"/>
  </cellStyleXfs>
  <cellXfs count="719">
    <xf numFmtId="0" fontId="0" fillId="0" borderId="0" xfId="0"/>
    <xf numFmtId="0" fontId="0" fillId="0" borderId="14" xfId="0" applyBorder="1" applyProtection="1">
      <protection locked="0"/>
    </xf>
    <xf numFmtId="0" fontId="0" fillId="0" borderId="8" xfId="0" applyBorder="1" applyProtection="1">
      <protection locked="0"/>
    </xf>
    <xf numFmtId="0" fontId="0" fillId="0" borderId="5" xfId="0" applyBorder="1" applyProtection="1">
      <protection locked="0"/>
    </xf>
    <xf numFmtId="0" fontId="0" fillId="0" borderId="1" xfId="0" applyBorder="1" applyAlignment="1" applyProtection="1">
      <alignment horizontal="center" vertical="center"/>
      <protection locked="0"/>
    </xf>
    <xf numFmtId="0" fontId="22" fillId="0" borderId="0" xfId="2" applyProtection="1"/>
    <xf numFmtId="0" fontId="22" fillId="0" borderId="0" xfId="2" applyAlignment="1" applyProtection="1">
      <alignment horizontal="left"/>
    </xf>
    <xf numFmtId="0" fontId="22" fillId="0" borderId="0" xfId="2"/>
    <xf numFmtId="0" fontId="22" fillId="0" borderId="0" xfId="2" applyFont="1" applyAlignment="1" applyProtection="1">
      <alignment horizontal="left"/>
    </xf>
    <xf numFmtId="0" fontId="22" fillId="0" borderId="0" xfId="2" applyFont="1" applyFill="1" applyBorder="1" applyAlignment="1" applyProtection="1">
      <alignment horizontal="left" vertical="top" wrapText="1"/>
    </xf>
    <xf numFmtId="0" fontId="23" fillId="0" borderId="0" xfId="2" applyFont="1" applyFill="1" applyBorder="1" applyAlignment="1" applyProtection="1">
      <alignment horizontal="left" vertical="top"/>
    </xf>
    <xf numFmtId="0" fontId="22" fillId="0" borderId="0" xfId="2" applyFill="1" applyProtection="1"/>
    <xf numFmtId="0" fontId="23" fillId="0" borderId="0" xfId="2" applyFont="1" applyFill="1" applyBorder="1" applyAlignment="1" applyProtection="1">
      <alignment horizontal="center" vertical="top" wrapText="1"/>
    </xf>
    <xf numFmtId="0" fontId="23" fillId="0" borderId="0" xfId="2" applyFont="1" applyAlignment="1" applyProtection="1">
      <alignment horizontal="left"/>
    </xf>
    <xf numFmtId="0" fontId="22" fillId="0" borderId="0" xfId="2" applyFont="1" applyBorder="1" applyAlignment="1" applyProtection="1">
      <alignment horizontal="left" vertical="top" wrapText="1"/>
    </xf>
    <xf numFmtId="0" fontId="22" fillId="0" borderId="0" xfId="2" applyFont="1" applyBorder="1" applyAlignment="1" applyProtection="1">
      <alignment horizontal="left" vertical="top"/>
    </xf>
    <xf numFmtId="0" fontId="23" fillId="0" borderId="0" xfId="2" applyFont="1" applyBorder="1" applyAlignment="1" applyProtection="1">
      <alignment horizontal="left" vertical="top"/>
    </xf>
    <xf numFmtId="0" fontId="22" fillId="0" borderId="0" xfId="2" applyBorder="1" applyProtection="1"/>
    <xf numFmtId="0" fontId="22" fillId="0" borderId="0" xfId="2" applyFill="1" applyBorder="1" applyProtection="1"/>
    <xf numFmtId="0" fontId="22" fillId="0" borderId="3" xfId="2" applyBorder="1" applyProtection="1"/>
    <xf numFmtId="0" fontId="23" fillId="0" borderId="0" xfId="2" applyFont="1" applyBorder="1" applyAlignment="1" applyProtection="1">
      <alignment horizontal="left"/>
    </xf>
    <xf numFmtId="0" fontId="23" fillId="0" borderId="0" xfId="2" applyFont="1" applyBorder="1" applyAlignment="1" applyProtection="1">
      <alignment horizontal="left" vertical="center"/>
    </xf>
    <xf numFmtId="0" fontId="22" fillId="0" borderId="0" xfId="2" applyFont="1" applyBorder="1" applyAlignment="1" applyProtection="1">
      <alignment horizontal="left"/>
    </xf>
    <xf numFmtId="0" fontId="22" fillId="0" borderId="0" xfId="2" applyFont="1" applyBorder="1" applyProtection="1"/>
    <xf numFmtId="0" fontId="23" fillId="0" borderId="1" xfId="2" applyFont="1" applyBorder="1" applyAlignment="1" applyProtection="1">
      <alignment horizontal="left" vertical="top"/>
    </xf>
    <xf numFmtId="0" fontId="23" fillId="0" borderId="1" xfId="2" applyFont="1" applyBorder="1" applyAlignment="1" applyProtection="1">
      <alignment vertical="top"/>
    </xf>
    <xf numFmtId="0" fontId="23" fillId="0" borderId="1" xfId="2" applyFont="1" applyFill="1" applyBorder="1" applyAlignment="1" applyProtection="1">
      <alignment vertical="top" wrapText="1"/>
    </xf>
    <xf numFmtId="0" fontId="23" fillId="0" borderId="1" xfId="2" applyFont="1" applyFill="1" applyBorder="1" applyAlignment="1" applyProtection="1">
      <alignment horizontal="left" vertical="top"/>
    </xf>
    <xf numFmtId="1" fontId="23" fillId="0" borderId="13" xfId="2" quotePrefix="1" applyNumberFormat="1" applyFont="1" applyBorder="1" applyAlignment="1" applyProtection="1">
      <alignment horizontal="left" vertical="top" wrapText="1"/>
    </xf>
    <xf numFmtId="0" fontId="23" fillId="0" borderId="4" xfId="2" applyFont="1" applyBorder="1" applyAlignment="1" applyProtection="1">
      <alignment horizontal="left" vertical="top"/>
    </xf>
    <xf numFmtId="2" fontId="22" fillId="5" borderId="1" xfId="2" applyNumberFormat="1" applyFont="1" applyFill="1" applyBorder="1" applyAlignment="1" applyProtection="1">
      <alignment horizontal="left" vertical="top"/>
    </xf>
    <xf numFmtId="2" fontId="22" fillId="5" borderId="1" xfId="2" applyNumberFormat="1" applyFont="1" applyFill="1" applyBorder="1" applyAlignment="1" applyProtection="1">
      <alignment horizontal="left" vertical="top" wrapText="1"/>
    </xf>
    <xf numFmtId="16" fontId="23" fillId="0" borderId="16" xfId="2" quotePrefix="1" applyNumberFormat="1" applyFont="1" applyBorder="1" applyAlignment="1" applyProtection="1">
      <alignment horizontal="left" wrapText="1"/>
    </xf>
    <xf numFmtId="0" fontId="23" fillId="0" borderId="9" xfId="2" applyFont="1" applyBorder="1" applyAlignment="1" applyProtection="1">
      <alignment horizontal="left"/>
    </xf>
    <xf numFmtId="2" fontId="22" fillId="3" borderId="1" xfId="2" applyNumberFormat="1" applyFont="1" applyFill="1" applyBorder="1" applyAlignment="1" applyProtection="1">
      <alignment horizontal="center" vertical="center"/>
    </xf>
    <xf numFmtId="1" fontId="23" fillId="0" borderId="17" xfId="2" quotePrefix="1" applyNumberFormat="1" applyFont="1" applyBorder="1" applyAlignment="1" applyProtection="1">
      <alignment horizontal="left" vertical="top" wrapText="1"/>
    </xf>
    <xf numFmtId="16" fontId="23" fillId="0" borderId="17" xfId="2" quotePrefix="1" applyNumberFormat="1" applyFont="1" applyBorder="1" applyAlignment="1" applyProtection="1">
      <alignment horizontal="left" wrapText="1"/>
    </xf>
    <xf numFmtId="0" fontId="22" fillId="0" borderId="8" xfId="2" applyFont="1" applyFill="1" applyBorder="1" applyAlignment="1" applyProtection="1">
      <alignment horizontal="left"/>
    </xf>
    <xf numFmtId="0" fontId="22" fillId="0" borderId="9" xfId="2" applyFont="1" applyFill="1" applyBorder="1" applyAlignment="1" applyProtection="1">
      <alignment horizontal="left" wrapText="1"/>
    </xf>
    <xf numFmtId="1" fontId="23" fillId="0" borderId="16" xfId="2" quotePrefix="1" applyNumberFormat="1" applyFont="1" applyBorder="1" applyAlignment="1" applyProtection="1">
      <alignment horizontal="left" vertical="top" wrapText="1"/>
    </xf>
    <xf numFmtId="1" fontId="23" fillId="0" borderId="0" xfId="2" quotePrefix="1" applyNumberFormat="1" applyFont="1" applyBorder="1" applyAlignment="1" applyProtection="1">
      <alignment horizontal="left" vertical="top" wrapText="1"/>
    </xf>
    <xf numFmtId="0" fontId="23" fillId="0" borderId="0" xfId="2" applyFont="1" applyBorder="1" applyAlignment="1" applyProtection="1">
      <alignment horizontal="left" vertical="top" wrapText="1"/>
    </xf>
    <xf numFmtId="2" fontId="22" fillId="5" borderId="0" xfId="2" applyNumberFormat="1" applyFont="1" applyFill="1" applyBorder="1" applyAlignment="1" applyProtection="1">
      <alignment horizontal="left" vertical="top"/>
    </xf>
    <xf numFmtId="2" fontId="22" fillId="5" borderId="0" xfId="2" applyNumberFormat="1" applyFont="1" applyFill="1" applyBorder="1" applyAlignment="1" applyProtection="1">
      <alignment horizontal="left" vertical="top" wrapText="1"/>
    </xf>
    <xf numFmtId="0" fontId="23" fillId="0" borderId="0" xfId="2" applyFont="1" applyBorder="1" applyAlignment="1" applyProtection="1">
      <alignment vertical="center"/>
    </xf>
    <xf numFmtId="0" fontId="23" fillId="5" borderId="1" xfId="2" applyFont="1" applyFill="1" applyBorder="1" applyAlignment="1" applyProtection="1">
      <alignment horizontal="left" vertical="top"/>
    </xf>
    <xf numFmtId="2" fontId="22" fillId="5" borderId="15" xfId="2" applyNumberFormat="1" applyFont="1" applyFill="1" applyBorder="1" applyAlignment="1" applyProtection="1">
      <alignment horizontal="left" vertical="top"/>
    </xf>
    <xf numFmtId="1" fontId="22" fillId="0" borderId="1" xfId="2" applyNumberFormat="1" applyFont="1" applyFill="1" applyBorder="1" applyAlignment="1" applyProtection="1">
      <alignment horizontal="center" vertical="center"/>
    </xf>
    <xf numFmtId="0" fontId="23" fillId="0" borderId="8" xfId="2" applyFont="1" applyBorder="1" applyAlignment="1" applyProtection="1">
      <alignment horizontal="left"/>
    </xf>
    <xf numFmtId="0" fontId="22" fillId="0" borderId="9" xfId="2" applyFont="1" applyFill="1" applyBorder="1" applyAlignment="1" applyProtection="1">
      <alignment horizontal="left" vertical="top" wrapText="1"/>
    </xf>
    <xf numFmtId="2" fontId="22" fillId="0" borderId="13" xfId="2" applyNumberFormat="1" applyFont="1" applyFill="1" applyBorder="1" applyAlignment="1" applyProtection="1">
      <alignment horizontal="center" vertical="center" wrapText="1"/>
    </xf>
    <xf numFmtId="0" fontId="23" fillId="0" borderId="5" xfId="2" applyFont="1" applyBorder="1" applyAlignment="1" applyProtection="1">
      <alignment horizontal="left"/>
    </xf>
    <xf numFmtId="2" fontId="22" fillId="0" borderId="16" xfId="2" applyNumberFormat="1" applyFont="1" applyFill="1" applyBorder="1" applyAlignment="1" applyProtection="1">
      <alignment horizontal="center" vertical="center" wrapText="1"/>
    </xf>
    <xf numFmtId="2" fontId="22" fillId="5" borderId="0" xfId="2" applyNumberFormat="1" applyFont="1" applyFill="1" applyBorder="1" applyAlignment="1" applyProtection="1">
      <alignment horizontal="center" vertical="center"/>
    </xf>
    <xf numFmtId="0" fontId="22" fillId="0" borderId="0" xfId="2" applyBorder="1" applyAlignment="1" applyProtection="1">
      <alignment horizontal="left"/>
    </xf>
    <xf numFmtId="0" fontId="22" fillId="0" borderId="0" xfId="2" applyFont="1" applyBorder="1" applyAlignment="1" applyProtection="1">
      <alignment horizontal="right"/>
    </xf>
    <xf numFmtId="0" fontId="33" fillId="0" borderId="0" xfId="2" applyFont="1" applyFill="1" applyBorder="1" applyAlignment="1" applyProtection="1">
      <alignment horizontal="right"/>
    </xf>
    <xf numFmtId="2" fontId="22" fillId="5" borderId="0" xfId="2" applyNumberFormat="1" applyFont="1" applyFill="1" applyBorder="1" applyAlignment="1" applyProtection="1">
      <alignment horizontal="center"/>
    </xf>
    <xf numFmtId="0" fontId="23" fillId="0" borderId="0" xfId="2" applyFont="1" applyBorder="1" applyProtection="1"/>
    <xf numFmtId="0" fontId="23" fillId="0" borderId="0" xfId="2" applyFont="1" applyBorder="1" applyAlignment="1" applyProtection="1">
      <alignment horizontal="right"/>
    </xf>
    <xf numFmtId="0" fontId="23" fillId="0" borderId="0" xfId="2" applyFont="1"/>
    <xf numFmtId="0" fontId="23" fillId="0" borderId="0" xfId="2" applyFont="1" applyBorder="1" applyAlignment="1" applyProtection="1">
      <alignment horizontal="right" vertical="top"/>
    </xf>
    <xf numFmtId="2" fontId="22" fillId="5" borderId="0" xfId="2" applyNumberFormat="1" applyFont="1" applyFill="1" applyBorder="1" applyAlignment="1" applyProtection="1">
      <alignment horizontal="left"/>
    </xf>
    <xf numFmtId="0" fontId="22" fillId="5" borderId="0" xfId="2" applyFill="1" applyBorder="1" applyProtection="1"/>
    <xf numFmtId="0" fontId="23" fillId="0" borderId="14" xfId="2" applyFont="1" applyBorder="1" applyAlignment="1" applyProtection="1">
      <alignment vertical="top"/>
    </xf>
    <xf numFmtId="0" fontId="22" fillId="5" borderId="1" xfId="2" applyFont="1" applyFill="1" applyBorder="1" applyAlignment="1" applyProtection="1">
      <alignment horizontal="center" vertical="center"/>
    </xf>
    <xf numFmtId="0" fontId="23" fillId="0" borderId="5" xfId="2" applyFont="1" applyBorder="1" applyAlignment="1" applyProtection="1">
      <alignment horizontal="left" vertical="top"/>
    </xf>
    <xf numFmtId="0" fontId="22" fillId="5" borderId="5" xfId="2" applyFont="1" applyFill="1" applyBorder="1" applyAlignment="1" applyProtection="1">
      <alignment horizontal="center" vertical="center"/>
    </xf>
    <xf numFmtId="0" fontId="22" fillId="5" borderId="7" xfId="2" applyFont="1" applyFill="1" applyBorder="1" applyAlignment="1" applyProtection="1">
      <alignment horizontal="center" vertical="center"/>
    </xf>
    <xf numFmtId="0" fontId="23" fillId="0" borderId="8" xfId="2" applyFont="1" applyBorder="1" applyAlignment="1" applyProtection="1">
      <alignment vertical="top"/>
    </xf>
    <xf numFmtId="0" fontId="23" fillId="0" borderId="3" xfId="2" applyFont="1" applyBorder="1" applyAlignment="1" applyProtection="1">
      <alignment horizontal="left" vertical="top" wrapText="1"/>
    </xf>
    <xf numFmtId="0" fontId="22" fillId="5" borderId="8" xfId="2" applyFont="1" applyFill="1" applyBorder="1" applyAlignment="1" applyProtection="1">
      <alignment horizontal="center" vertical="center"/>
    </xf>
    <xf numFmtId="0" fontId="22" fillId="5" borderId="9" xfId="2" applyFont="1" applyFill="1" applyBorder="1" applyAlignment="1" applyProtection="1">
      <alignment horizontal="center" vertical="center"/>
    </xf>
    <xf numFmtId="2" fontId="22" fillId="5" borderId="13" xfId="2" applyNumberFormat="1" applyFont="1" applyFill="1" applyBorder="1" applyAlignment="1" applyProtection="1">
      <alignment horizontal="left" vertical="top"/>
    </xf>
    <xf numFmtId="0" fontId="22" fillId="5" borderId="13" xfId="2" applyFont="1" applyFill="1" applyBorder="1" applyAlignment="1" applyProtection="1">
      <alignment horizontal="center" vertical="center"/>
    </xf>
    <xf numFmtId="0" fontId="23" fillId="0" borderId="1" xfId="2" applyFont="1" applyBorder="1" applyAlignment="1" applyProtection="1">
      <alignment vertical="top" wrapText="1"/>
    </xf>
    <xf numFmtId="2" fontId="22" fillId="5" borderId="16" xfId="2" applyNumberFormat="1" applyFont="1" applyFill="1" applyBorder="1" applyAlignment="1" applyProtection="1">
      <alignment horizontal="left" vertical="top"/>
    </xf>
    <xf numFmtId="0" fontId="22" fillId="5" borderId="16" xfId="2" applyFont="1" applyFill="1" applyBorder="1" applyAlignment="1" applyProtection="1">
      <alignment horizontal="center" vertical="center"/>
    </xf>
    <xf numFmtId="0" fontId="23" fillId="0" borderId="0" xfId="2" applyFont="1" applyBorder="1" applyAlignment="1" applyProtection="1">
      <alignment vertical="top" wrapText="1"/>
    </xf>
    <xf numFmtId="0" fontId="22" fillId="5" borderId="0" xfId="2" applyFont="1" applyFill="1" applyBorder="1" applyAlignment="1" applyProtection="1">
      <alignment horizontal="center" vertical="center"/>
    </xf>
    <xf numFmtId="0" fontId="23" fillId="0" borderId="0" xfId="2" applyFont="1" applyBorder="1" applyAlignment="1" applyProtection="1">
      <alignment vertical="top"/>
    </xf>
    <xf numFmtId="0" fontId="22" fillId="0" borderId="0" xfId="2" applyFont="1" applyFill="1" applyBorder="1" applyAlignment="1" applyProtection="1">
      <alignment horizontal="right" vertical="top"/>
    </xf>
    <xf numFmtId="0" fontId="22" fillId="5" borderId="0" xfId="2" applyFont="1" applyFill="1" applyBorder="1" applyProtection="1"/>
    <xf numFmtId="0" fontId="22" fillId="0" borderId="6" xfId="2" applyFont="1" applyBorder="1" applyProtection="1"/>
    <xf numFmtId="0" fontId="23" fillId="0" borderId="5" xfId="2" applyFont="1" applyBorder="1" applyAlignment="1" applyProtection="1">
      <alignment vertical="top"/>
    </xf>
    <xf numFmtId="0" fontId="22" fillId="5" borderId="15" xfId="2" applyFont="1" applyFill="1" applyBorder="1" applyAlignment="1" applyProtection="1">
      <alignment horizontal="center" vertical="center"/>
    </xf>
    <xf numFmtId="0" fontId="22" fillId="5" borderId="12" xfId="2" applyFont="1" applyFill="1" applyBorder="1" applyAlignment="1" applyProtection="1">
      <alignment horizontal="center" vertical="center"/>
    </xf>
    <xf numFmtId="2" fontId="22" fillId="0" borderId="0" xfId="2" applyNumberFormat="1" applyFont="1" applyFill="1" applyBorder="1" applyAlignment="1" applyProtection="1">
      <alignment horizontal="left" vertical="top"/>
    </xf>
    <xf numFmtId="0" fontId="22" fillId="0" borderId="0" xfId="2" applyFont="1" applyFill="1" applyBorder="1" applyAlignment="1" applyProtection="1">
      <alignment horizontal="center" vertical="center"/>
    </xf>
    <xf numFmtId="0" fontId="22" fillId="0" borderId="0" xfId="2" applyFont="1" applyFill="1" applyBorder="1" applyProtection="1"/>
    <xf numFmtId="0" fontId="23" fillId="0" borderId="8" xfId="2" applyFont="1" applyBorder="1" applyAlignment="1" applyProtection="1">
      <alignment horizontal="right" vertical="top"/>
    </xf>
    <xf numFmtId="2" fontId="22" fillId="0" borderId="0" xfId="2" applyNumberFormat="1" applyFont="1" applyFill="1" applyBorder="1" applyAlignment="1" applyProtection="1">
      <alignment horizontal="center" vertical="top"/>
    </xf>
    <xf numFmtId="2" fontId="22" fillId="0" borderId="0" xfId="2" applyNumberFormat="1" applyFont="1" applyFill="1" applyBorder="1" applyAlignment="1" applyProtection="1">
      <alignment horizontal="left"/>
    </xf>
    <xf numFmtId="0" fontId="23" fillId="0" borderId="1" xfId="2" applyFont="1" applyBorder="1" applyAlignment="1" applyProtection="1">
      <alignment horizontal="left" wrapText="1"/>
    </xf>
    <xf numFmtId="0" fontId="23" fillId="0" borderId="15" xfId="2" applyFont="1" applyBorder="1" applyAlignment="1" applyProtection="1">
      <alignment horizontal="left" vertical="top"/>
    </xf>
    <xf numFmtId="0" fontId="22" fillId="0" borderId="4" xfId="2" applyFont="1" applyFill="1" applyBorder="1" applyAlignment="1" applyProtection="1">
      <alignment horizontal="center" vertical="center"/>
    </xf>
    <xf numFmtId="0" fontId="22" fillId="0" borderId="0" xfId="2" applyFont="1" applyBorder="1" applyAlignment="1" applyProtection="1">
      <alignment vertical="top"/>
    </xf>
    <xf numFmtId="0" fontId="27" fillId="0" borderId="0" xfId="2" applyFont="1" applyFill="1" applyBorder="1" applyProtection="1"/>
    <xf numFmtId="2" fontId="23" fillId="0" borderId="0" xfId="2" applyNumberFormat="1" applyFont="1" applyFill="1" applyBorder="1" applyAlignment="1" applyProtection="1">
      <alignment horizontal="right" vertical="top"/>
    </xf>
    <xf numFmtId="164" fontId="22" fillId="0" borderId="0" xfId="2" applyNumberFormat="1" applyFont="1" applyFill="1" applyBorder="1" applyAlignment="1" applyProtection="1">
      <alignment horizontal="right" vertical="top"/>
    </xf>
    <xf numFmtId="0" fontId="23" fillId="0" borderId="13" xfId="2" applyNumberFormat="1" applyFont="1" applyBorder="1" applyAlignment="1" applyProtection="1">
      <alignment horizontal="left" vertical="top" wrapText="1"/>
    </xf>
    <xf numFmtId="0" fontId="22" fillId="0" borderId="3" xfId="2" applyFill="1" applyBorder="1" applyProtection="1"/>
    <xf numFmtId="0" fontId="22" fillId="0" borderId="3" xfId="2" applyFill="1" applyBorder="1" applyAlignment="1" applyProtection="1">
      <alignment horizontal="left"/>
    </xf>
    <xf numFmtId="0" fontId="22" fillId="0" borderId="4" xfId="2" applyFill="1" applyBorder="1" applyProtection="1"/>
    <xf numFmtId="0" fontId="22" fillId="0" borderId="8" xfId="2" applyFill="1" applyBorder="1" applyProtection="1"/>
    <xf numFmtId="0" fontId="22" fillId="0" borderId="0" xfId="2" applyFill="1" applyBorder="1" applyAlignment="1" applyProtection="1">
      <alignment horizontal="left"/>
    </xf>
    <xf numFmtId="0" fontId="22" fillId="0" borderId="9" xfId="2" applyFill="1" applyBorder="1" applyProtection="1"/>
    <xf numFmtId="0" fontId="23" fillId="0" borderId="0" xfId="2" applyFont="1" applyFill="1" applyBorder="1" applyAlignment="1" applyProtection="1">
      <alignment vertical="top"/>
    </xf>
    <xf numFmtId="0" fontId="23" fillId="0" borderId="0" xfId="2" applyFont="1" applyFill="1" applyBorder="1" applyAlignment="1" applyProtection="1">
      <alignment horizontal="left"/>
    </xf>
    <xf numFmtId="0" fontId="23" fillId="0" borderId="0" xfId="2" applyFont="1" applyFill="1" applyBorder="1" applyProtection="1"/>
    <xf numFmtId="0" fontId="23" fillId="0" borderId="0" xfId="2" applyFont="1" applyFill="1" applyBorder="1" applyAlignment="1" applyProtection="1">
      <alignment horizontal="right" vertical="top"/>
    </xf>
    <xf numFmtId="0" fontId="22" fillId="0" borderId="5" xfId="2" applyFill="1" applyBorder="1" applyProtection="1"/>
    <xf numFmtId="0" fontId="22" fillId="0" borderId="6" xfId="2" applyFill="1" applyBorder="1" applyProtection="1"/>
    <xf numFmtId="0" fontId="23" fillId="0" borderId="6" xfId="2" applyFont="1" applyFill="1" applyBorder="1" applyAlignment="1" applyProtection="1">
      <alignment vertical="top"/>
    </xf>
    <xf numFmtId="0" fontId="22" fillId="0" borderId="6" xfId="2" applyFill="1" applyBorder="1" applyAlignment="1" applyProtection="1">
      <alignment horizontal="left"/>
    </xf>
    <xf numFmtId="0" fontId="23" fillId="0" borderId="6" xfId="2" applyFont="1" applyFill="1" applyBorder="1" applyProtection="1"/>
    <xf numFmtId="0" fontId="23" fillId="0" borderId="6" xfId="2" applyFont="1" applyFill="1" applyBorder="1" applyAlignment="1" applyProtection="1">
      <alignment horizontal="right" vertical="top"/>
    </xf>
    <xf numFmtId="0" fontId="23" fillId="0" borderId="7" xfId="2" applyFont="1" applyFill="1" applyBorder="1" applyAlignment="1" applyProtection="1">
      <alignment horizontal="left" vertical="top" wrapText="1"/>
    </xf>
    <xf numFmtId="0" fontId="23" fillId="0" borderId="14" xfId="2" applyFont="1" applyFill="1" applyBorder="1" applyProtection="1"/>
    <xf numFmtId="0" fontId="29" fillId="0" borderId="0" xfId="2" applyFont="1" applyBorder="1" applyAlignment="1" applyProtection="1">
      <alignment horizontal="left" vertical="top"/>
    </xf>
    <xf numFmtId="0" fontId="29" fillId="0" borderId="0" xfId="2" applyFont="1" applyBorder="1" applyAlignment="1" applyProtection="1">
      <alignment vertical="top"/>
    </xf>
    <xf numFmtId="0" fontId="0" fillId="0" borderId="0" xfId="0" applyProtection="1"/>
    <xf numFmtId="0" fontId="0" fillId="0" borderId="0" xfId="0" applyAlignment="1" applyProtection="1"/>
    <xf numFmtId="0" fontId="12" fillId="0" borderId="0" xfId="0" applyFont="1" applyProtection="1"/>
    <xf numFmtId="0" fontId="3" fillId="2" borderId="0" xfId="0" applyFont="1" applyFill="1" applyBorder="1" applyAlignment="1" applyProtection="1">
      <alignment vertical="top" wrapText="1"/>
    </xf>
    <xf numFmtId="0" fontId="9" fillId="2" borderId="0" xfId="1" applyFont="1" applyFill="1" applyBorder="1" applyAlignment="1" applyProtection="1">
      <alignment vertical="top" wrapText="1"/>
    </xf>
    <xf numFmtId="0" fontId="0" fillId="0" borderId="6" xfId="0" applyBorder="1" applyProtection="1"/>
    <xf numFmtId="0" fontId="0" fillId="0" borderId="0" xfId="0" applyFill="1" applyBorder="1" applyAlignment="1" applyProtection="1"/>
    <xf numFmtId="0" fontId="0" fillId="0" borderId="0" xfId="0" applyFill="1" applyBorder="1" applyAlignment="1" applyProtection="1">
      <alignment horizontal="center"/>
    </xf>
    <xf numFmtId="0" fontId="0" fillId="0" borderId="0" xfId="0" applyBorder="1" applyAlignment="1" applyProtection="1">
      <alignment horizontal="left"/>
    </xf>
    <xf numFmtId="0" fontId="0" fillId="0" borderId="0" xfId="0" applyBorder="1" applyAlignment="1" applyProtection="1"/>
    <xf numFmtId="0" fontId="0" fillId="2" borderId="12" xfId="0" applyFill="1" applyBorder="1" applyAlignment="1" applyProtection="1"/>
    <xf numFmtId="49" fontId="3" fillId="0" borderId="1" xfId="0" applyNumberFormat="1" applyFont="1" applyFill="1" applyBorder="1" applyAlignment="1" applyProtection="1">
      <alignment horizontal="center" vertical="top"/>
    </xf>
    <xf numFmtId="0" fontId="0" fillId="0" borderId="10" xfId="0" applyFill="1" applyBorder="1" applyAlignment="1" applyProtection="1">
      <alignment vertical="top"/>
    </xf>
    <xf numFmtId="0" fontId="0" fillId="0" borderId="11" xfId="0" applyFill="1" applyBorder="1" applyAlignment="1" applyProtection="1">
      <alignment vertical="top"/>
    </xf>
    <xf numFmtId="0" fontId="0" fillId="2" borderId="15" xfId="0" applyFill="1" applyBorder="1" applyAlignment="1" applyProtection="1">
      <alignment vertical="center"/>
    </xf>
    <xf numFmtId="0" fontId="0" fillId="2" borderId="12" xfId="0" applyFill="1" applyBorder="1" applyAlignment="1" applyProtection="1">
      <alignment vertical="center"/>
    </xf>
    <xf numFmtId="0" fontId="0" fillId="2" borderId="15" xfId="0" applyFill="1" applyBorder="1" applyAlignment="1" applyProtection="1">
      <alignment vertical="top" wrapText="1"/>
    </xf>
    <xf numFmtId="0" fontId="0" fillId="2" borderId="12" xfId="0" applyFill="1" applyBorder="1" applyAlignment="1" applyProtection="1">
      <alignment vertical="top" wrapText="1"/>
    </xf>
    <xf numFmtId="49" fontId="3" fillId="0" borderId="10" xfId="0" applyNumberFormat="1" applyFont="1" applyFill="1" applyBorder="1" applyAlignment="1" applyProtection="1">
      <alignment horizontal="center" vertical="top"/>
    </xf>
    <xf numFmtId="0" fontId="0" fillId="0" borderId="2" xfId="0" applyFill="1" applyBorder="1" applyAlignment="1" applyProtection="1">
      <alignment vertical="top"/>
    </xf>
    <xf numFmtId="0" fontId="0" fillId="0" borderId="3" xfId="0" applyFill="1" applyBorder="1" applyAlignment="1" applyProtection="1">
      <alignment vertical="top"/>
    </xf>
    <xf numFmtId="0" fontId="0" fillId="0" borderId="14" xfId="0" applyFill="1" applyBorder="1" applyAlignment="1" applyProtection="1">
      <alignment vertical="top"/>
    </xf>
    <xf numFmtId="0" fontId="0" fillId="0" borderId="15" xfId="0" applyFill="1" applyBorder="1" applyAlignment="1" applyProtection="1">
      <alignment vertical="top"/>
    </xf>
    <xf numFmtId="0" fontId="0" fillId="0" borderId="15" xfId="0" applyFill="1" applyBorder="1" applyAlignment="1" applyProtection="1">
      <alignment vertical="center"/>
    </xf>
    <xf numFmtId="0" fontId="0" fillId="0" borderId="11" xfId="0" applyFill="1" applyBorder="1" applyAlignment="1" applyProtection="1">
      <alignment vertical="center"/>
    </xf>
    <xf numFmtId="0" fontId="0" fillId="0" borderId="0" xfId="0" applyBorder="1" applyProtection="1"/>
    <xf numFmtId="0" fontId="0" fillId="2" borderId="1" xfId="0" applyFill="1" applyBorder="1" applyAlignment="1" applyProtection="1"/>
    <xf numFmtId="0" fontId="3"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3" fillId="0" borderId="0" xfId="0" applyFont="1" applyBorder="1" applyAlignment="1" applyProtection="1">
      <alignment horizontal="left" vertical="top"/>
    </xf>
    <xf numFmtId="0" fontId="0" fillId="0" borderId="0" xfId="0" applyAlignment="1" applyProtection="1">
      <alignment vertical="top"/>
    </xf>
    <xf numFmtId="0" fontId="0" fillId="0" borderId="0" xfId="0" applyAlignment="1" applyProtection="1">
      <alignment horizontal="left" wrapText="1"/>
    </xf>
    <xf numFmtId="0" fontId="0" fillId="0" borderId="0" xfId="0" applyAlignment="1" applyProtection="1">
      <alignment vertical="top" wrapText="1"/>
    </xf>
    <xf numFmtId="0" fontId="0" fillId="0" borderId="0" xfId="0" applyAlignment="1" applyProtection="1">
      <alignment horizontal="left" vertical="top" wrapText="1"/>
    </xf>
    <xf numFmtId="0" fontId="3" fillId="0" borderId="0" xfId="0" applyFont="1" applyAlignment="1" applyProtection="1"/>
    <xf numFmtId="49" fontId="0" fillId="0" borderId="0" xfId="0" applyNumberFormat="1" applyBorder="1" applyProtection="1"/>
    <xf numFmtId="49" fontId="0" fillId="0" borderId="0" xfId="0" applyNumberFormat="1" applyBorder="1" applyAlignment="1" applyProtection="1"/>
    <xf numFmtId="0" fontId="0" fillId="0" borderId="0" xfId="0" applyAlignment="1" applyProtection="1">
      <alignment horizontal="left" indent="3"/>
    </xf>
    <xf numFmtId="0" fontId="3" fillId="0" borderId="0" xfId="0" applyFont="1" applyAlignment="1" applyProtection="1">
      <alignment horizontal="left" vertical="center" wrapText="1"/>
    </xf>
    <xf numFmtId="0" fontId="3" fillId="0" borderId="0" xfId="0" applyFont="1" applyAlignment="1" applyProtection="1">
      <alignment vertical="top" wrapText="1"/>
    </xf>
    <xf numFmtId="0" fontId="0" fillId="2" borderId="13" xfId="0" applyFill="1" applyBorder="1" applyAlignment="1" applyProtection="1"/>
    <xf numFmtId="0" fontId="3" fillId="0" borderId="0" xfId="0" applyFont="1" applyFill="1" applyBorder="1" applyAlignment="1" applyProtection="1">
      <alignment vertical="center"/>
    </xf>
    <xf numFmtId="0" fontId="0" fillId="0" borderId="0" xfId="0" applyFont="1" applyFill="1" applyBorder="1" applyAlignment="1" applyProtection="1">
      <alignment horizontal="left" vertical="top" wrapText="1"/>
    </xf>
    <xf numFmtId="0" fontId="0" fillId="0" borderId="0" xfId="0" applyFill="1" applyBorder="1" applyAlignment="1" applyProtection="1">
      <alignment horizontal="center" vertical="center"/>
    </xf>
    <xf numFmtId="0" fontId="3" fillId="0" borderId="0" xfId="0" applyFont="1" applyAlignment="1" applyProtection="1">
      <alignment horizontal="left"/>
    </xf>
    <xf numFmtId="0" fontId="3" fillId="0" borderId="0" xfId="0" applyFont="1" applyAlignment="1" applyProtection="1">
      <alignment horizontal="left" wrapText="1"/>
    </xf>
    <xf numFmtId="0" fontId="3" fillId="0" borderId="0" xfId="0" applyFont="1" applyAlignment="1" applyProtection="1">
      <alignment horizontal="left" vertical="top"/>
    </xf>
    <xf numFmtId="0" fontId="0" fillId="2" borderId="11" xfId="0" applyFill="1" applyBorder="1" applyAlignment="1" applyProtection="1">
      <alignment horizontal="center"/>
    </xf>
    <xf numFmtId="0" fontId="0" fillId="2" borderId="12" xfId="0" applyFill="1" applyBorder="1" applyAlignment="1" applyProtection="1">
      <alignment horizontal="center"/>
    </xf>
    <xf numFmtId="0" fontId="0" fillId="0" borderId="0" xfId="0" applyFill="1" applyAlignment="1" applyProtection="1">
      <alignment vertical="top"/>
    </xf>
    <xf numFmtId="0" fontId="21" fillId="0" borderId="0" xfId="0" applyFont="1" applyFill="1" applyBorder="1" applyAlignment="1" applyProtection="1">
      <alignment horizontal="left" vertical="top"/>
    </xf>
    <xf numFmtId="0" fontId="0" fillId="0" borderId="0" xfId="0" applyFill="1" applyBorder="1" applyAlignment="1" applyProtection="1">
      <alignment horizontal="left" vertical="center" wrapText="1"/>
    </xf>
    <xf numFmtId="49" fontId="0" fillId="0" borderId="0" xfId="0" applyNumberFormat="1" applyFill="1" applyBorder="1" applyAlignment="1" applyProtection="1">
      <alignment horizontal="center" vertical="center"/>
    </xf>
    <xf numFmtId="0" fontId="21" fillId="0" borderId="0" xfId="0" applyFont="1" applyFill="1" applyBorder="1" applyAlignment="1" applyProtection="1">
      <alignment horizontal="left" vertical="center" wrapText="1" indent="7"/>
    </xf>
    <xf numFmtId="49" fontId="0" fillId="0" borderId="11" xfId="0" applyNumberFormat="1" applyFill="1" applyBorder="1" applyAlignment="1" applyProtection="1">
      <alignment horizontal="center" vertical="center"/>
    </xf>
    <xf numFmtId="49" fontId="0" fillId="0" borderId="12" xfId="0" applyNumberFormat="1" applyFill="1" applyBorder="1" applyAlignment="1" applyProtection="1">
      <alignment horizontal="center" vertical="center"/>
    </xf>
    <xf numFmtId="0" fontId="0" fillId="4" borderId="12" xfId="0" applyFill="1" applyBorder="1" applyAlignment="1" applyProtection="1"/>
    <xf numFmtId="0" fontId="0" fillId="4" borderId="1" xfId="0" applyFill="1" applyBorder="1" applyAlignment="1" applyProtection="1"/>
    <xf numFmtId="0" fontId="0" fillId="2" borderId="1" xfId="0" applyFill="1" applyBorder="1" applyAlignment="1" applyProtection="1">
      <alignment horizontal="center"/>
    </xf>
    <xf numFmtId="0" fontId="0" fillId="0" borderId="11" xfId="0" applyBorder="1" applyAlignment="1" applyProtection="1">
      <alignment horizontal="left" vertical="center" wrapText="1" indent="1"/>
    </xf>
    <xf numFmtId="0" fontId="0" fillId="0" borderId="12" xfId="0" applyBorder="1" applyAlignment="1" applyProtection="1">
      <alignment horizontal="left" vertical="center" wrapText="1"/>
    </xf>
    <xf numFmtId="0" fontId="0" fillId="2" borderId="13" xfId="0" applyFill="1" applyBorder="1" applyAlignment="1" applyProtection="1">
      <alignment horizontal="center"/>
    </xf>
    <xf numFmtId="0" fontId="0" fillId="0" borderId="3" xfId="0" applyBorder="1" applyAlignment="1" applyProtection="1">
      <alignment horizontal="left" vertical="center" wrapText="1" indent="1"/>
    </xf>
    <xf numFmtId="0" fontId="0" fillId="0" borderId="4" xfId="0" applyBorder="1" applyAlignment="1" applyProtection="1">
      <alignment horizontal="left" vertical="center" wrapText="1"/>
    </xf>
    <xf numFmtId="0" fontId="0" fillId="2" borderId="1" xfId="0" applyFill="1" applyBorder="1" applyProtection="1"/>
    <xf numFmtId="0" fontId="3" fillId="0" borderId="6" xfId="0" applyFont="1" applyBorder="1" applyAlignment="1" applyProtection="1">
      <alignment horizontal="left" vertical="top" wrapText="1"/>
    </xf>
    <xf numFmtId="0" fontId="0" fillId="0" borderId="6" xfId="0" applyBorder="1" applyAlignment="1" applyProtection="1">
      <alignment horizontal="left" vertical="top" wrapText="1"/>
    </xf>
    <xf numFmtId="0" fontId="0" fillId="0" borderId="0" xfId="0" applyFont="1" applyAlignment="1" applyProtection="1">
      <alignment horizontal="left" vertical="top" wrapText="1"/>
    </xf>
    <xf numFmtId="0" fontId="0" fillId="4" borderId="1" xfId="0" applyFill="1" applyBorder="1" applyAlignment="1" applyProtection="1">
      <alignment wrapText="1"/>
    </xf>
    <xf numFmtId="49" fontId="0" fillId="2" borderId="1" xfId="0" applyNumberFormat="1" applyFont="1" applyFill="1" applyBorder="1" applyAlignment="1" applyProtection="1">
      <alignment vertical="center"/>
    </xf>
    <xf numFmtId="0" fontId="0" fillId="0" borderId="14"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3" xfId="0" applyBorder="1" applyAlignment="1" applyProtection="1">
      <alignment horizontal="left" vertical="center" wrapText="1"/>
    </xf>
    <xf numFmtId="49" fontId="0" fillId="0" borderId="3" xfId="0" applyNumberFormat="1" applyFont="1" applyFill="1" applyBorder="1" applyAlignment="1" applyProtection="1">
      <alignment vertical="center"/>
    </xf>
    <xf numFmtId="0" fontId="0" fillId="0" borderId="0" xfId="0" applyBorder="1" applyAlignment="1" applyProtection="1">
      <alignment horizontal="center" vertical="center" wrapText="1"/>
    </xf>
    <xf numFmtId="49" fontId="0" fillId="0" borderId="0" xfId="0" applyNumberFormat="1" applyFont="1" applyFill="1" applyBorder="1" applyAlignment="1" applyProtection="1">
      <alignment vertical="center"/>
    </xf>
    <xf numFmtId="0" fontId="0" fillId="0" borderId="3" xfId="0" applyFill="1" applyBorder="1" applyAlignment="1" applyProtection="1">
      <alignment horizontal="left" vertical="top" wrapText="1"/>
    </xf>
    <xf numFmtId="0" fontId="0" fillId="0" borderId="11" xfId="0" applyFill="1" applyBorder="1" applyAlignment="1" applyProtection="1">
      <alignment horizontal="center" vertical="center" wrapText="1"/>
    </xf>
    <xf numFmtId="0" fontId="0" fillId="0" borderId="11" xfId="0" applyFill="1" applyBorder="1" applyAlignment="1" applyProtection="1">
      <alignment horizontal="left" vertical="center" wrapText="1"/>
    </xf>
    <xf numFmtId="49" fontId="0" fillId="0" borderId="11" xfId="0" applyNumberFormat="1" applyFont="1" applyFill="1" applyBorder="1" applyAlignment="1" applyProtection="1">
      <alignment vertical="center"/>
    </xf>
    <xf numFmtId="0" fontId="6" fillId="0" borderId="0" xfId="0" applyFont="1" applyProtection="1"/>
    <xf numFmtId="49" fontId="0" fillId="2" borderId="1" xfId="0" applyNumberFormat="1" applyFont="1" applyFill="1" applyBorder="1" applyAlignment="1" applyProtection="1">
      <alignment vertical="center"/>
      <protection locked="0"/>
    </xf>
    <xf numFmtId="0" fontId="0" fillId="0" borderId="1" xfId="0" applyBorder="1" applyProtection="1">
      <protection locked="0"/>
    </xf>
    <xf numFmtId="0" fontId="21" fillId="0" borderId="1" xfId="0" applyFon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4" xfId="0" applyBorder="1" applyProtection="1">
      <protection locked="0"/>
    </xf>
    <xf numFmtId="0" fontId="0" fillId="0" borderId="9" xfId="0" applyBorder="1" applyProtection="1">
      <protection locked="0"/>
    </xf>
    <xf numFmtId="0" fontId="0" fillId="0" borderId="7" xfId="0" applyBorder="1" applyProtection="1">
      <protection locked="0"/>
    </xf>
    <xf numFmtId="0" fontId="0" fillId="0" borderId="0" xfId="0" applyAlignment="1" applyProtection="1">
      <alignment horizontal="left"/>
    </xf>
    <xf numFmtId="0" fontId="0" fillId="0" borderId="0" xfId="0" applyBorder="1" applyAlignment="1" applyProtection="1">
      <alignment horizontal="left" vertical="top" wrapText="1"/>
    </xf>
    <xf numFmtId="0" fontId="0" fillId="0" borderId="0" xfId="0" applyAlignment="1" applyProtection="1">
      <alignment horizontal="left" wrapText="1"/>
    </xf>
    <xf numFmtId="0" fontId="23" fillId="5" borderId="0" xfId="2" applyFont="1" applyFill="1" applyProtection="1"/>
    <xf numFmtId="0" fontId="22" fillId="5" borderId="0" xfId="2" applyFill="1" applyProtection="1"/>
    <xf numFmtId="0" fontId="24" fillId="5" borderId="0" xfId="2" applyFont="1" applyFill="1" applyAlignment="1" applyProtection="1">
      <alignment horizontal="center" vertical="top"/>
    </xf>
    <xf numFmtId="0" fontId="22" fillId="5" borderId="0" xfId="2" applyFill="1" applyAlignment="1" applyProtection="1">
      <alignment wrapText="1"/>
    </xf>
    <xf numFmtId="0" fontId="22" fillId="0" borderId="0" xfId="2" applyAlignment="1" applyProtection="1">
      <alignment wrapText="1"/>
    </xf>
    <xf numFmtId="0" fontId="22" fillId="5" borderId="0" xfId="2" applyFont="1" applyFill="1" applyBorder="1" applyAlignment="1" applyProtection="1">
      <alignment horizontal="center" vertical="top" wrapText="1"/>
    </xf>
    <xf numFmtId="2" fontId="22" fillId="5" borderId="1" xfId="2" applyNumberFormat="1" applyFont="1" applyFill="1" applyBorder="1" applyAlignment="1" applyProtection="1">
      <alignment horizontal="center" vertical="top"/>
    </xf>
    <xf numFmtId="0" fontId="22" fillId="5" borderId="1" xfId="2" applyFill="1" applyBorder="1" applyProtection="1"/>
    <xf numFmtId="0" fontId="22" fillId="5" borderId="1" xfId="2" applyFont="1" applyFill="1" applyBorder="1" applyProtection="1"/>
    <xf numFmtId="0" fontId="23" fillId="5" borderId="1" xfId="2" applyFont="1" applyFill="1" applyBorder="1" applyProtection="1"/>
    <xf numFmtId="2" fontId="22" fillId="5" borderId="1" xfId="2" applyNumberFormat="1" applyFont="1" applyFill="1" applyBorder="1" applyAlignment="1" applyProtection="1">
      <alignment horizontal="center" vertical="center"/>
    </xf>
    <xf numFmtId="2" fontId="23" fillId="5" borderId="1" xfId="2" applyNumberFormat="1" applyFont="1" applyFill="1" applyBorder="1" applyAlignment="1" applyProtection="1">
      <alignment horizontal="left" vertical="top"/>
    </xf>
    <xf numFmtId="2" fontId="22" fillId="5" borderId="1" xfId="2" applyNumberFormat="1" applyFill="1" applyBorder="1" applyProtection="1"/>
    <xf numFmtId="165" fontId="22" fillId="0" borderId="0" xfId="2" applyNumberFormat="1" applyProtection="1"/>
    <xf numFmtId="0" fontId="31" fillId="5" borderId="1" xfId="2" applyFont="1" applyFill="1" applyBorder="1" applyAlignment="1" applyProtection="1">
      <alignment vertical="center"/>
    </xf>
    <xf numFmtId="0" fontId="31" fillId="5" borderId="1" xfId="2" applyFont="1" applyFill="1" applyBorder="1" applyAlignment="1" applyProtection="1">
      <alignment horizontal="right" vertical="center"/>
    </xf>
    <xf numFmtId="0" fontId="22" fillId="5" borderId="0" xfId="2" applyFont="1" applyFill="1" applyProtection="1"/>
    <xf numFmtId="0" fontId="22" fillId="0" borderId="0" xfId="2" applyFont="1" applyProtection="1"/>
    <xf numFmtId="2" fontId="31" fillId="5" borderId="1" xfId="2" applyNumberFormat="1" applyFont="1" applyFill="1" applyBorder="1" applyAlignment="1" applyProtection="1">
      <alignment horizontal="right" vertical="center"/>
    </xf>
    <xf numFmtId="1" fontId="31" fillId="5" borderId="1" xfId="2" applyNumberFormat="1" applyFont="1" applyFill="1" applyBorder="1" applyAlignment="1" applyProtection="1">
      <alignment horizontal="right" vertical="center"/>
    </xf>
    <xf numFmtId="0" fontId="32" fillId="5" borderId="1" xfId="2" applyFont="1" applyFill="1" applyBorder="1" applyAlignment="1" applyProtection="1">
      <alignment vertical="top" wrapText="1"/>
    </xf>
    <xf numFmtId="0" fontId="22" fillId="5" borderId="1" xfId="2" applyFill="1" applyBorder="1" applyAlignment="1" applyProtection="1">
      <alignment horizontal="right" vertical="top"/>
    </xf>
    <xf numFmtId="164" fontId="31" fillId="5" borderId="1" xfId="2" applyNumberFormat="1" applyFont="1" applyFill="1" applyBorder="1" applyAlignment="1" applyProtection="1">
      <alignment horizontal="right" vertical="top"/>
    </xf>
    <xf numFmtId="0" fontId="31" fillId="5" borderId="0" xfId="2" applyFont="1" applyFill="1" applyBorder="1" applyAlignment="1" applyProtection="1">
      <alignment horizontal="right" vertical="center"/>
    </xf>
    <xf numFmtId="0" fontId="22" fillId="5" borderId="1" xfId="2" applyFill="1" applyBorder="1" applyAlignment="1" applyProtection="1">
      <alignment vertical="top"/>
    </xf>
    <xf numFmtId="0" fontId="31" fillId="5" borderId="1" xfId="2" applyFont="1" applyFill="1" applyBorder="1" applyAlignment="1" applyProtection="1">
      <alignment horizontal="right" vertical="top"/>
    </xf>
    <xf numFmtId="0" fontId="32" fillId="5" borderId="0" xfId="2" applyFont="1" applyFill="1" applyBorder="1" applyAlignment="1" applyProtection="1">
      <alignment vertical="top" wrapText="1"/>
    </xf>
    <xf numFmtId="0" fontId="22" fillId="5" borderId="0" xfId="2" quotePrefix="1" applyFill="1" applyProtection="1"/>
    <xf numFmtId="2" fontId="23" fillId="5" borderId="0" xfId="2" applyNumberFormat="1" applyFont="1" applyFill="1" applyBorder="1" applyProtection="1"/>
    <xf numFmtId="164" fontId="31" fillId="5" borderId="0" xfId="2" applyNumberFormat="1" applyFont="1" applyFill="1" applyBorder="1" applyAlignment="1" applyProtection="1">
      <alignment horizontal="right" vertical="center"/>
    </xf>
    <xf numFmtId="0" fontId="22" fillId="5" borderId="0" xfId="2" applyFill="1" applyBorder="1" applyAlignment="1" applyProtection="1">
      <alignment vertical="top"/>
    </xf>
    <xf numFmtId="0" fontId="23" fillId="0" borderId="0" xfId="2" applyFont="1" applyProtection="1"/>
    <xf numFmtId="0" fontId="23" fillId="5" borderId="0" xfId="2" applyFont="1" applyFill="1" applyAlignment="1" applyProtection="1">
      <alignment horizontal="right"/>
    </xf>
    <xf numFmtId="2" fontId="22" fillId="5" borderId="0" xfId="2" applyNumberFormat="1" applyFont="1" applyFill="1" applyBorder="1" applyAlignment="1" applyProtection="1">
      <alignment horizontal="center" vertical="top"/>
    </xf>
    <xf numFmtId="0" fontId="23" fillId="5" borderId="14" xfId="2" applyFont="1" applyFill="1" applyBorder="1" applyProtection="1"/>
    <xf numFmtId="0" fontId="22" fillId="5" borderId="3" xfId="2" applyFill="1" applyBorder="1" applyAlignment="1" applyProtection="1">
      <alignment horizontal="left"/>
    </xf>
    <xf numFmtId="0" fontId="22" fillId="5" borderId="3" xfId="2" applyFill="1" applyBorder="1" applyProtection="1"/>
    <xf numFmtId="0" fontId="22" fillId="5" borderId="4" xfId="2" applyFill="1" applyBorder="1" applyProtection="1"/>
    <xf numFmtId="0" fontId="22" fillId="5" borderId="9" xfId="2" applyFont="1" applyFill="1" applyBorder="1" applyAlignment="1" applyProtection="1">
      <alignment horizontal="left" vertical="top" wrapText="1"/>
    </xf>
    <xf numFmtId="0" fontId="22" fillId="5" borderId="8" xfId="2" applyFill="1" applyBorder="1" applyProtection="1"/>
    <xf numFmtId="0" fontId="22" fillId="5" borderId="0" xfId="2" applyFill="1" applyBorder="1" applyAlignment="1" applyProtection="1">
      <alignment horizontal="left"/>
    </xf>
    <xf numFmtId="0" fontId="22" fillId="5" borderId="9" xfId="2" applyFill="1" applyBorder="1" applyProtection="1"/>
    <xf numFmtId="0" fontId="22" fillId="5" borderId="0" xfId="2" applyFill="1" applyBorder="1" applyAlignment="1" applyProtection="1">
      <alignment horizontal="right"/>
    </xf>
    <xf numFmtId="0" fontId="22" fillId="5" borderId="5" xfId="2" applyFill="1" applyBorder="1" applyProtection="1"/>
    <xf numFmtId="0" fontId="22" fillId="5" borderId="6" xfId="2" applyFill="1" applyBorder="1" applyAlignment="1" applyProtection="1">
      <alignment horizontal="left"/>
    </xf>
    <xf numFmtId="0" fontId="22" fillId="5" borderId="11" xfId="2" applyFill="1" applyBorder="1" applyAlignment="1" applyProtection="1">
      <alignment vertical="top"/>
    </xf>
    <xf numFmtId="0" fontId="22" fillId="5" borderId="6" xfId="2" applyFill="1" applyBorder="1" applyProtection="1"/>
    <xf numFmtId="0" fontId="22" fillId="5" borderId="7" xfId="2" applyFill="1" applyBorder="1" applyProtection="1"/>
    <xf numFmtId="0" fontId="22" fillId="0" borderId="0" xfId="2" applyFill="1" applyAlignment="1" applyProtection="1">
      <alignment vertical="top"/>
    </xf>
    <xf numFmtId="0" fontId="22" fillId="0" borderId="0" xfId="2" applyFill="1" applyAlignment="1" applyProtection="1">
      <alignment horizontal="left" vertical="top"/>
    </xf>
    <xf numFmtId="0" fontId="22" fillId="0" borderId="0" xfId="2" applyFill="1" applyAlignment="1" applyProtection="1">
      <alignment horizontal="left"/>
    </xf>
    <xf numFmtId="0" fontId="22" fillId="0" borderId="0" xfId="2" applyAlignment="1" applyProtection="1">
      <alignment vertical="top"/>
    </xf>
    <xf numFmtId="0" fontId="22" fillId="0" borderId="0" xfId="2" applyAlignment="1" applyProtection="1">
      <alignment horizontal="left" vertical="top"/>
    </xf>
    <xf numFmtId="0" fontId="0" fillId="0" borderId="15" xfId="0" applyBorder="1" applyAlignment="1" applyProtection="1">
      <alignment horizontal="center" vertical="center"/>
      <protection locked="0"/>
    </xf>
    <xf numFmtId="0" fontId="0" fillId="0" borderId="0" xfId="0" applyAlignment="1" applyProtection="1">
      <alignment horizontal="center" vertical="center"/>
    </xf>
    <xf numFmtId="0" fontId="3" fillId="0" borderId="0" xfId="0" applyFont="1" applyProtection="1"/>
    <xf numFmtId="0" fontId="0" fillId="0" borderId="0" xfId="0" quotePrefix="1" applyProtection="1"/>
    <xf numFmtId="0" fontId="0" fillId="0" borderId="0" xfId="0" quotePrefix="1" applyAlignment="1" applyProtection="1">
      <alignment horizontal="left" vertical="center"/>
    </xf>
    <xf numFmtId="0" fontId="0" fillId="0" borderId="0" xfId="0" applyAlignment="1" applyProtection="1">
      <alignment horizontal="center" vertical="center" wrapText="1"/>
    </xf>
    <xf numFmtId="0" fontId="0" fillId="0" borderId="0" xfId="0" applyAlignment="1" applyProtection="1">
      <alignment wrapText="1"/>
    </xf>
    <xf numFmtId="0" fontId="0" fillId="3" borderId="0" xfId="0" applyFill="1" applyBorder="1" applyProtection="1"/>
    <xf numFmtId="0" fontId="0" fillId="0" borderId="1" xfId="0" applyBorder="1" applyProtection="1"/>
    <xf numFmtId="0" fontId="0" fillId="0" borderId="0" xfId="0" applyAlignment="1" applyProtection="1">
      <alignment vertical="center"/>
    </xf>
    <xf numFmtId="0" fontId="0" fillId="3" borderId="1" xfId="0" applyFill="1" applyBorder="1" applyProtection="1"/>
    <xf numFmtId="0" fontId="0" fillId="0" borderId="0" xfId="0" applyFill="1" applyProtection="1"/>
    <xf numFmtId="49" fontId="0" fillId="0" borderId="0" xfId="0" applyNumberFormat="1" applyAlignment="1" applyProtection="1">
      <alignment horizontal="center" vertical="center"/>
    </xf>
    <xf numFmtId="0" fontId="0" fillId="0" borderId="0" xfId="0" applyFill="1" applyBorder="1" applyProtection="1"/>
    <xf numFmtId="0" fontId="0" fillId="0" borderId="0" xfId="0" applyFont="1" applyAlignment="1" applyProtection="1">
      <alignment horizontal="center" vertical="center"/>
    </xf>
    <xf numFmtId="0" fontId="0" fillId="0" borderId="0" xfId="0" applyFont="1" applyProtection="1"/>
    <xf numFmtId="0" fontId="21" fillId="0" borderId="0" xfId="0" applyFont="1" applyBorder="1" applyAlignment="1" applyProtection="1">
      <alignment horizontal="left" vertical="top"/>
    </xf>
    <xf numFmtId="0" fontId="0" fillId="0" borderId="0" xfId="0" applyBorder="1" applyAlignment="1" applyProtection="1">
      <alignment horizontal="center" vertical="center"/>
    </xf>
    <xf numFmtId="0" fontId="0" fillId="0" borderId="14" xfId="0" applyBorder="1" applyAlignment="1" applyProtection="1">
      <alignment horizontal="left" vertical="top"/>
    </xf>
    <xf numFmtId="0" fontId="0" fillId="0" borderId="3" xfId="0" applyBorder="1" applyProtection="1"/>
    <xf numFmtId="0" fontId="0" fillId="0" borderId="4" xfId="0" applyBorder="1" applyProtection="1"/>
    <xf numFmtId="0" fontId="0" fillId="0" borderId="8" xfId="0" applyBorder="1" applyAlignment="1" applyProtection="1">
      <alignment horizontal="left" vertical="top" wrapText="1"/>
    </xf>
    <xf numFmtId="0" fontId="0" fillId="0" borderId="9" xfId="0" applyBorder="1" applyProtection="1"/>
    <xf numFmtId="0" fontId="0" fillId="0" borderId="8" xfId="0" applyBorder="1" applyProtection="1"/>
    <xf numFmtId="0" fontId="0" fillId="0" borderId="5" xfId="0" applyBorder="1" applyProtection="1"/>
    <xf numFmtId="0" fontId="0" fillId="0" borderId="7" xfId="0" applyBorder="1" applyProtection="1"/>
    <xf numFmtId="0" fontId="0" fillId="0" borderId="1" xfId="0" applyBorder="1" applyAlignment="1" applyProtection="1">
      <alignment vertical="top"/>
      <protection locked="0"/>
    </xf>
    <xf numFmtId="0" fontId="0" fillId="0" borderId="15" xfId="0"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12" xfId="0" applyBorder="1" applyAlignment="1" applyProtection="1">
      <alignment horizontal="left" vertical="center" wrapText="1"/>
    </xf>
    <xf numFmtId="0" fontId="3" fillId="0" borderId="0" xfId="0" applyFont="1" applyAlignment="1" applyProtection="1">
      <alignment horizontal="left" wrapText="1"/>
    </xf>
    <xf numFmtId="49" fontId="0" fillId="0" borderId="1" xfId="0" applyNumberFormat="1" applyBorder="1" applyAlignment="1" applyProtection="1">
      <alignment horizontal="center" vertical="center"/>
    </xf>
    <xf numFmtId="0" fontId="0" fillId="0" borderId="0" xfId="0" applyAlignment="1" applyProtection="1">
      <alignment horizontal="left" wrapText="1"/>
    </xf>
    <xf numFmtId="0" fontId="0" fillId="0" borderId="0" xfId="0" applyBorder="1" applyAlignment="1" applyProtection="1">
      <alignment horizontal="center" vertical="center"/>
      <protection locked="0"/>
    </xf>
    <xf numFmtId="0" fontId="0" fillId="0" borderId="1" xfId="0" applyFont="1" applyBorder="1" applyProtection="1"/>
    <xf numFmtId="0" fontId="0" fillId="0" borderId="0" xfId="0" quotePrefix="1" applyAlignment="1" applyProtection="1">
      <alignment vertical="top"/>
    </xf>
    <xf numFmtId="0" fontId="3" fillId="2" borderId="0" xfId="0" applyFont="1" applyFill="1" applyBorder="1" applyAlignment="1" applyProtection="1">
      <alignment horizontal="left" vertical="top"/>
    </xf>
    <xf numFmtId="0" fontId="0" fillId="0" borderId="0" xfId="0" applyAlignment="1" applyProtection="1">
      <alignment horizontal="left" vertical="top" wrapText="1"/>
    </xf>
    <xf numFmtId="0" fontId="5" fillId="0" borderId="0" xfId="0" applyFont="1" applyFill="1" applyProtection="1"/>
    <xf numFmtId="0" fontId="0" fillId="6" borderId="0" xfId="0" applyFill="1" applyProtection="1"/>
    <xf numFmtId="0" fontId="42" fillId="0" borderId="1" xfId="2" applyFont="1" applyFill="1" applyBorder="1" applyAlignment="1">
      <alignment vertical="center" wrapText="1" readingOrder="1"/>
    </xf>
    <xf numFmtId="0" fontId="42" fillId="0" borderId="1" xfId="2" applyFont="1" applyFill="1" applyBorder="1" applyAlignment="1">
      <alignment horizontal="center" vertical="center" wrapText="1" readingOrder="1"/>
    </xf>
    <xf numFmtId="0" fontId="42" fillId="0" borderId="1" xfId="2" applyFont="1" applyFill="1" applyBorder="1" applyAlignment="1">
      <alignment horizontal="left" vertical="center" wrapText="1" readingOrder="1"/>
    </xf>
    <xf numFmtId="2" fontId="42" fillId="0" borderId="1" xfId="3" applyNumberFormat="1" applyFont="1" applyFill="1" applyBorder="1" applyAlignment="1">
      <alignment horizontal="right" vertical="center" wrapText="1" readingOrder="1"/>
    </xf>
    <xf numFmtId="0" fontId="42" fillId="0" borderId="1" xfId="2" applyFont="1" applyFill="1" applyBorder="1" applyAlignment="1">
      <alignment horizontal="right" vertical="center" wrapText="1" readingOrder="1"/>
    </xf>
    <xf numFmtId="0" fontId="0" fillId="0" borderId="1" xfId="0" applyBorder="1" applyAlignment="1" applyProtection="1">
      <alignment horizontal="center" vertical="center"/>
    </xf>
    <xf numFmtId="0" fontId="0" fillId="3" borderId="1" xfId="0" applyFill="1" applyBorder="1" applyAlignment="1" applyProtection="1">
      <alignment horizontal="center" vertical="center"/>
    </xf>
    <xf numFmtId="164" fontId="0" fillId="3" borderId="1" xfId="0" applyNumberFormat="1" applyFill="1" applyBorder="1" applyProtection="1"/>
    <xf numFmtId="0" fontId="0" fillId="3" borderId="0" xfId="0" applyFill="1" applyAlignment="1" applyProtection="1">
      <alignment horizontal="left" vertical="top"/>
    </xf>
    <xf numFmtId="0" fontId="0" fillId="0" borderId="1" xfId="0" applyFont="1" applyFill="1" applyBorder="1" applyAlignment="1" applyProtection="1">
      <alignment horizontal="center" vertical="center" wrapText="1"/>
    </xf>
    <xf numFmtId="0" fontId="0" fillId="0" borderId="1" xfId="0" applyFont="1" applyFill="1" applyBorder="1" applyAlignment="1" applyProtection="1">
      <alignment vertical="top" wrapText="1"/>
    </xf>
    <xf numFmtId="2" fontId="0" fillId="3" borderId="1" xfId="0" applyNumberFormat="1" applyFill="1" applyBorder="1" applyProtection="1"/>
    <xf numFmtId="0" fontId="0" fillId="0" borderId="0" xfId="0" applyBorder="1" applyAlignment="1" applyProtection="1">
      <alignment horizontal="left" vertical="top" wrapText="1"/>
    </xf>
    <xf numFmtId="0" fontId="0" fillId="0" borderId="1" xfId="0" applyFont="1" applyFill="1" applyBorder="1" applyAlignment="1" applyProtection="1">
      <alignment vertical="top"/>
    </xf>
    <xf numFmtId="0" fontId="39" fillId="0" borderId="0" xfId="0" applyFont="1" applyFill="1" applyBorder="1" applyAlignment="1" applyProtection="1">
      <alignment horizontal="left" vertical="center"/>
    </xf>
    <xf numFmtId="0" fontId="24" fillId="0" borderId="0" xfId="2" applyFont="1" applyAlignment="1" applyProtection="1">
      <alignment horizontal="center" vertical="top"/>
    </xf>
    <xf numFmtId="0" fontId="25" fillId="0" borderId="0" xfId="2" applyFont="1" applyAlignment="1" applyProtection="1">
      <alignment horizontal="center" wrapText="1"/>
    </xf>
    <xf numFmtId="0" fontId="23" fillId="0" borderId="11" xfId="2" applyFont="1" applyFill="1" applyBorder="1" applyAlignment="1" applyProtection="1">
      <alignment horizontal="left" vertical="top" wrapText="1"/>
    </xf>
    <xf numFmtId="0" fontId="23" fillId="0" borderId="12" xfId="2" applyFont="1" applyFill="1" applyBorder="1" applyAlignment="1" applyProtection="1">
      <alignment horizontal="left" vertical="top" wrapText="1"/>
    </xf>
    <xf numFmtId="0" fontId="23" fillId="0" borderId="0" xfId="2" applyFont="1" applyBorder="1" applyAlignment="1" applyProtection="1">
      <alignment horizontal="center" vertical="center" textRotation="90"/>
    </xf>
    <xf numFmtId="0" fontId="23" fillId="0" borderId="13" xfId="2" applyFont="1" applyBorder="1" applyAlignment="1" applyProtection="1">
      <alignment horizontal="left" vertical="top" wrapText="1"/>
    </xf>
    <xf numFmtId="0" fontId="23" fillId="0" borderId="17" xfId="2" applyFont="1" applyBorder="1" applyAlignment="1" applyProtection="1">
      <alignment horizontal="left" vertical="top" wrapText="1"/>
    </xf>
    <xf numFmtId="0" fontId="23" fillId="5" borderId="11" xfId="2" applyFont="1" applyFill="1" applyBorder="1" applyAlignment="1" applyProtection="1">
      <alignment horizontal="left" vertical="top" wrapText="1"/>
    </xf>
    <xf numFmtId="0" fontId="23" fillId="5" borderId="12" xfId="2" applyFont="1" applyFill="1" applyBorder="1" applyAlignment="1" applyProtection="1">
      <alignment horizontal="left" vertical="top" wrapText="1"/>
    </xf>
    <xf numFmtId="0" fontId="23" fillId="0" borderId="13" xfId="2" applyFont="1" applyBorder="1" applyAlignment="1" applyProtection="1">
      <alignment horizontal="left" vertical="top"/>
    </xf>
    <xf numFmtId="0" fontId="23" fillId="0" borderId="16" xfId="2" applyFont="1" applyBorder="1" applyAlignment="1" applyProtection="1">
      <alignment horizontal="left" vertical="top" wrapText="1"/>
    </xf>
    <xf numFmtId="0" fontId="23" fillId="0" borderId="14" xfId="2" applyFont="1" applyBorder="1" applyAlignment="1" applyProtection="1">
      <alignment horizontal="left" vertical="top"/>
    </xf>
    <xf numFmtId="0" fontId="23" fillId="0" borderId="1" xfId="2" applyFont="1" applyBorder="1" applyAlignment="1" applyProtection="1">
      <alignment horizontal="left" vertical="top" wrapText="1"/>
    </xf>
    <xf numFmtId="0" fontId="22" fillId="0" borderId="11" xfId="2" applyFont="1" applyBorder="1" applyAlignment="1" applyProtection="1">
      <alignment horizontal="left" vertical="top" wrapText="1"/>
    </xf>
    <xf numFmtId="0" fontId="22" fillId="0" borderId="12" xfId="2" applyFont="1" applyBorder="1" applyAlignment="1" applyProtection="1">
      <alignment horizontal="left" vertical="top" wrapText="1"/>
    </xf>
    <xf numFmtId="0" fontId="23" fillId="0" borderId="0" xfId="2" applyFont="1" applyFill="1" applyBorder="1" applyAlignment="1" applyProtection="1">
      <alignment horizontal="left" vertical="top" wrapText="1"/>
    </xf>
    <xf numFmtId="0" fontId="22" fillId="5" borderId="0" xfId="2" applyFont="1" applyFill="1" applyBorder="1" applyAlignment="1" applyProtection="1">
      <alignment horizontal="left" vertical="top" wrapText="1"/>
    </xf>
    <xf numFmtId="0" fontId="36" fillId="2" borderId="3" xfId="2" applyFont="1" applyFill="1" applyBorder="1" applyAlignment="1" applyProtection="1">
      <alignment vertical="top" wrapText="1"/>
    </xf>
    <xf numFmtId="0" fontId="23" fillId="2" borderId="3" xfId="2" applyFont="1" applyFill="1" applyBorder="1" applyAlignment="1" applyProtection="1">
      <alignment vertical="top" wrapText="1"/>
    </xf>
    <xf numFmtId="0" fontId="23" fillId="2" borderId="0" xfId="2" applyFont="1" applyFill="1" applyBorder="1" applyAlignment="1" applyProtection="1">
      <alignment vertical="top" wrapText="1"/>
    </xf>
    <xf numFmtId="0" fontId="23" fillId="2" borderId="9" xfId="2" applyFont="1" applyFill="1" applyBorder="1" applyAlignment="1" applyProtection="1">
      <alignment vertical="top" wrapText="1"/>
    </xf>
    <xf numFmtId="0" fontId="22" fillId="0" borderId="0" xfId="2" applyFont="1" applyFill="1" applyBorder="1" applyAlignment="1" applyProtection="1">
      <alignment vertical="top" wrapText="1"/>
    </xf>
    <xf numFmtId="0" fontId="2" fillId="0" borderId="0" xfId="2" applyFont="1" applyFill="1" applyBorder="1" applyAlignment="1" applyProtection="1">
      <alignment horizontal="center" vertical="top"/>
    </xf>
    <xf numFmtId="0" fontId="2" fillId="0" borderId="0" xfId="2" applyFont="1" applyFill="1" applyBorder="1" applyAlignment="1" applyProtection="1">
      <alignment horizontal="left" vertical="top"/>
    </xf>
    <xf numFmtId="0" fontId="22" fillId="0" borderId="0" xfId="2" applyFont="1" applyBorder="1" applyAlignment="1" applyProtection="1">
      <alignment vertical="top" wrapText="1"/>
    </xf>
    <xf numFmtId="0" fontId="43" fillId="0" borderId="1" xfId="2" applyFont="1" applyBorder="1" applyAlignment="1" applyProtection="1">
      <alignment horizontal="left" vertical="top"/>
    </xf>
    <xf numFmtId="0" fontId="44" fillId="0" borderId="1" xfId="2" applyFont="1" applyBorder="1" applyAlignment="1" applyProtection="1">
      <alignment horizontal="left" vertical="top" wrapText="1"/>
    </xf>
    <xf numFmtId="0" fontId="2" fillId="0" borderId="1" xfId="0" applyFont="1" applyBorder="1" applyAlignment="1" applyProtection="1">
      <alignment horizontal="left" vertical="top" wrapText="1"/>
    </xf>
    <xf numFmtId="0" fontId="22" fillId="0" borderId="1" xfId="2" applyFont="1" applyBorder="1" applyAlignment="1" applyProtection="1">
      <alignment vertical="top" wrapText="1"/>
    </xf>
    <xf numFmtId="0" fontId="22" fillId="0" borderId="6" xfId="2" applyFont="1" applyBorder="1" applyAlignment="1" applyProtection="1">
      <alignment horizontal="left" vertical="top" wrapText="1"/>
    </xf>
    <xf numFmtId="0" fontId="22" fillId="5" borderId="6" xfId="2" applyFill="1" applyBorder="1" applyAlignment="1" applyProtection="1">
      <alignment vertical="top"/>
    </xf>
    <xf numFmtId="0" fontId="22" fillId="5" borderId="0" xfId="2" applyFont="1" applyFill="1" applyBorder="1" applyAlignment="1" applyProtection="1">
      <alignment vertical="top" wrapText="1"/>
    </xf>
    <xf numFmtId="0" fontId="45" fillId="0" borderId="0" xfId="2" applyFont="1" applyFill="1" applyBorder="1" applyAlignment="1" applyProtection="1">
      <alignment horizontal="center" wrapText="1"/>
    </xf>
    <xf numFmtId="0" fontId="22" fillId="0" borderId="4" xfId="2" applyFont="1" applyFill="1" applyBorder="1" applyAlignment="1" applyProtection="1">
      <alignment horizontal="center" vertical="center"/>
      <protection locked="0"/>
    </xf>
    <xf numFmtId="0" fontId="22" fillId="3" borderId="1" xfId="2" applyFont="1" applyFill="1" applyBorder="1" applyAlignment="1" applyProtection="1">
      <alignment vertical="top" wrapText="1"/>
      <protection hidden="1"/>
    </xf>
    <xf numFmtId="0" fontId="2" fillId="3" borderId="1" xfId="2" applyFont="1" applyFill="1" applyBorder="1" applyAlignment="1" applyProtection="1">
      <alignment horizontal="center" vertical="top"/>
      <protection hidden="1"/>
    </xf>
    <xf numFmtId="0" fontId="22" fillId="3" borderId="1" xfId="2" applyFont="1" applyFill="1" applyBorder="1" applyAlignment="1" applyProtection="1">
      <alignment horizontal="center" vertical="center"/>
      <protection hidden="1"/>
    </xf>
    <xf numFmtId="2" fontId="22" fillId="3" borderId="1" xfId="2" applyNumberFormat="1" applyFont="1" applyFill="1" applyBorder="1" applyAlignment="1" applyProtection="1">
      <alignment horizontal="center" vertical="center"/>
      <protection hidden="1"/>
    </xf>
    <xf numFmtId="0" fontId="22" fillId="3" borderId="15" xfId="2" applyFont="1" applyFill="1" applyBorder="1" applyAlignment="1" applyProtection="1">
      <alignment horizontal="center" vertical="center"/>
      <protection hidden="1"/>
    </xf>
    <xf numFmtId="0" fontId="22" fillId="0" borderId="0" xfId="2" applyProtection="1">
      <protection hidden="1"/>
    </xf>
    <xf numFmtId="2" fontId="23" fillId="3" borderId="1" xfId="2" applyNumberFormat="1" applyFont="1" applyFill="1" applyBorder="1" applyAlignment="1" applyProtection="1">
      <alignment horizontal="center" vertical="center"/>
      <protection hidden="1"/>
    </xf>
    <xf numFmtId="2" fontId="22" fillId="5" borderId="1" xfId="2" applyNumberFormat="1" applyFont="1" applyFill="1" applyBorder="1" applyAlignment="1" applyProtection="1">
      <alignment horizontal="left" vertical="top"/>
      <protection hidden="1"/>
    </xf>
    <xf numFmtId="0" fontId="23" fillId="5" borderId="1" xfId="2" applyFont="1" applyFill="1" applyBorder="1" applyAlignment="1" applyProtection="1">
      <alignment vertical="top" wrapText="1"/>
      <protection hidden="1"/>
    </xf>
    <xf numFmtId="0" fontId="23" fillId="5" borderId="1" xfId="2" applyFont="1" applyFill="1" applyBorder="1" applyAlignment="1" applyProtection="1">
      <alignment horizontal="left" vertical="top"/>
      <protection hidden="1"/>
    </xf>
    <xf numFmtId="0" fontId="22" fillId="3" borderId="12" xfId="2" applyFont="1" applyFill="1" applyBorder="1" applyAlignment="1" applyProtection="1">
      <alignment horizontal="center" vertical="center"/>
      <protection hidden="1"/>
    </xf>
    <xf numFmtId="0" fontId="22" fillId="3" borderId="7" xfId="2" applyFont="1" applyFill="1" applyBorder="1" applyAlignment="1" applyProtection="1">
      <alignment horizontal="center" vertical="center"/>
      <protection hidden="1"/>
    </xf>
    <xf numFmtId="0" fontId="44" fillId="0" borderId="1" xfId="2" applyFont="1" applyBorder="1" applyAlignment="1" applyProtection="1">
      <alignment horizontal="left" vertical="top" wrapText="1"/>
      <protection hidden="1"/>
    </xf>
    <xf numFmtId="0" fontId="22" fillId="5" borderId="6" xfId="2" applyFont="1" applyFill="1" applyBorder="1" applyAlignment="1" applyProtection="1">
      <alignment horizontal="center" vertical="center"/>
      <protection hidden="1"/>
    </xf>
    <xf numFmtId="164" fontId="22" fillId="3" borderId="1" xfId="2" applyNumberFormat="1" applyFont="1" applyFill="1" applyBorder="1" applyAlignment="1" applyProtection="1">
      <alignment horizontal="center" vertical="top"/>
      <protection hidden="1"/>
    </xf>
    <xf numFmtId="0" fontId="23" fillId="0" borderId="1" xfId="2" applyFont="1" applyBorder="1" applyAlignment="1" applyProtection="1">
      <alignment horizontal="left" vertical="top" wrapText="1"/>
      <protection hidden="1"/>
    </xf>
    <xf numFmtId="0" fontId="23" fillId="5" borderId="1" xfId="2" applyFont="1" applyFill="1" applyBorder="1" applyAlignment="1" applyProtection="1">
      <alignment wrapText="1"/>
      <protection hidden="1"/>
    </xf>
    <xf numFmtId="0" fontId="22" fillId="3" borderId="1" xfId="2" applyFont="1" applyFill="1" applyBorder="1" applyAlignment="1" applyProtection="1">
      <alignment horizontal="center" vertical="center" wrapText="1"/>
      <protection hidden="1"/>
    </xf>
    <xf numFmtId="0" fontId="23" fillId="3" borderId="1" xfId="2" applyFont="1" applyFill="1" applyBorder="1" applyAlignment="1" applyProtection="1">
      <alignment horizontal="center" vertical="center"/>
      <protection hidden="1"/>
    </xf>
    <xf numFmtId="0" fontId="23" fillId="3" borderId="1" xfId="2" applyFont="1" applyFill="1" applyBorder="1" applyAlignment="1" applyProtection="1">
      <alignment horizontal="left" vertical="top" wrapText="1"/>
      <protection hidden="1"/>
    </xf>
    <xf numFmtId="0" fontId="3" fillId="0" borderId="0" xfId="0" applyFont="1" applyBorder="1" applyAlignment="1" applyProtection="1">
      <alignment horizontal="left" vertical="top" wrapText="1"/>
    </xf>
    <xf numFmtId="0" fontId="47" fillId="0" borderId="0" xfId="0" applyFont="1" applyBorder="1" applyAlignment="1" applyProtection="1">
      <alignment horizontal="left" vertical="top" wrapText="1"/>
    </xf>
    <xf numFmtId="0" fontId="0" fillId="6" borderId="0" xfId="0" applyFill="1" applyAlignment="1" applyProtection="1">
      <alignment horizontal="left"/>
    </xf>
    <xf numFmtId="0" fontId="0" fillId="6" borderId="0" xfId="0" applyFill="1" applyAlignment="1" applyProtection="1">
      <alignment vertical="top"/>
    </xf>
    <xf numFmtId="0" fontId="48" fillId="0" borderId="0" xfId="0" applyFont="1" applyAlignment="1" applyProtection="1">
      <alignment horizontal="center" vertical="center"/>
    </xf>
    <xf numFmtId="0" fontId="48" fillId="0" borderId="0" xfId="0" applyFont="1" applyProtection="1"/>
    <xf numFmtId="0" fontId="48" fillId="2" borderId="12" xfId="0" applyFont="1" applyFill="1" applyBorder="1" applyAlignment="1" applyProtection="1"/>
    <xf numFmtId="0" fontId="33" fillId="0" borderId="0" xfId="0" applyFont="1" applyProtection="1"/>
    <xf numFmtId="0" fontId="3" fillId="2" borderId="0" xfId="0" applyFont="1" applyFill="1" applyBorder="1" applyAlignment="1" applyProtection="1">
      <alignment horizontal="left" vertical="top" wrapText="1"/>
    </xf>
    <xf numFmtId="0" fontId="3" fillId="2" borderId="9" xfId="0" applyFont="1" applyFill="1" applyBorder="1" applyAlignment="1" applyProtection="1">
      <alignment horizontal="left" vertical="top" wrapText="1"/>
    </xf>
    <xf numFmtId="0" fontId="0" fillId="0" borderId="0" xfId="0" applyAlignment="1" applyProtection="1">
      <alignment horizontal="left" wrapText="1"/>
    </xf>
    <xf numFmtId="0" fontId="22" fillId="3" borderId="13" xfId="2" applyFont="1" applyFill="1" applyBorder="1" applyAlignment="1" applyProtection="1">
      <alignment horizontal="center" vertical="center"/>
      <protection hidden="1"/>
    </xf>
    <xf numFmtId="0" fontId="44" fillId="0" borderId="0" xfId="0" applyFont="1" applyAlignment="1" applyProtection="1">
      <alignment horizontal="right" vertical="center"/>
    </xf>
    <xf numFmtId="0" fontId="0" fillId="0" borderId="6" xfId="0" applyFill="1" applyBorder="1" applyAlignment="1" applyProtection="1">
      <alignment horizontal="left" vertical="top"/>
      <protection locked="0"/>
    </xf>
    <xf numFmtId="0" fontId="0" fillId="0" borderId="0" xfId="0" applyFill="1" applyBorder="1" applyAlignment="1" applyProtection="1">
      <alignment horizontal="left" vertical="top"/>
      <protection locked="0"/>
    </xf>
    <xf numFmtId="0" fontId="46" fillId="0" borderId="0" xfId="0" applyFont="1" applyAlignment="1" applyProtection="1">
      <alignment wrapText="1"/>
    </xf>
    <xf numFmtId="0" fontId="46" fillId="0" borderId="0" xfId="0" applyFont="1" applyAlignment="1" applyProtection="1">
      <alignment horizontal="left" wrapText="1"/>
    </xf>
    <xf numFmtId="0" fontId="24" fillId="0" borderId="0" xfId="0" applyFont="1" applyBorder="1" applyAlignment="1" applyProtection="1">
      <alignment horizontal="left" vertical="top" wrapText="1"/>
    </xf>
    <xf numFmtId="0" fontId="33" fillId="0" borderId="11" xfId="0" applyFont="1" applyBorder="1" applyAlignment="1" applyProtection="1"/>
    <xf numFmtId="0" fontId="53" fillId="0" borderId="15" xfId="0" applyFont="1" applyBorder="1" applyAlignment="1" applyProtection="1"/>
    <xf numFmtId="0" fontId="53" fillId="0" borderId="11" xfId="0" applyFont="1" applyBorder="1" applyAlignment="1" applyProtection="1"/>
    <xf numFmtId="0" fontId="54" fillId="0" borderId="11" xfId="0" applyFont="1" applyBorder="1" applyAlignment="1" applyProtection="1">
      <alignment vertical="center"/>
    </xf>
    <xf numFmtId="0" fontId="54" fillId="0" borderId="12" xfId="0" applyFont="1" applyBorder="1" applyAlignment="1" applyProtection="1">
      <alignment vertical="center"/>
    </xf>
    <xf numFmtId="0" fontId="33" fillId="0" borderId="2" xfId="0" applyFont="1" applyBorder="1" applyAlignment="1" applyProtection="1"/>
    <xf numFmtId="0" fontId="33" fillId="0" borderId="3" xfId="0" applyFont="1" applyBorder="1" applyAlignment="1" applyProtection="1"/>
    <xf numFmtId="0" fontId="24" fillId="0" borderId="3" xfId="0" applyFont="1" applyBorder="1" applyAlignment="1" applyProtection="1">
      <alignment vertical="center"/>
    </xf>
    <xf numFmtId="0" fontId="33" fillId="0" borderId="10" xfId="0" applyFont="1" applyBorder="1" applyAlignment="1" applyProtection="1"/>
    <xf numFmtId="0" fontId="33" fillId="0" borderId="0" xfId="0" applyFont="1" applyAlignment="1" applyProtection="1"/>
    <xf numFmtId="0" fontId="0" fillId="0" borderId="0" xfId="0" applyFill="1" applyBorder="1" applyAlignment="1" applyProtection="1">
      <alignment horizontal="left" vertical="top" wrapText="1"/>
      <protection locked="0"/>
    </xf>
    <xf numFmtId="0" fontId="0" fillId="3" borderId="1" xfId="0" applyFont="1" applyFill="1" applyBorder="1" applyAlignment="1" applyProtection="1">
      <alignment horizontal="center" vertical="center"/>
    </xf>
    <xf numFmtId="0" fontId="23" fillId="2" borderId="6" xfId="2" applyFont="1" applyFill="1" applyBorder="1" applyAlignment="1" applyProtection="1">
      <alignment vertical="top" wrapText="1"/>
    </xf>
    <xf numFmtId="0" fontId="0" fillId="0" borderId="15" xfId="0" applyFont="1" applyFill="1" applyBorder="1" applyAlignment="1" applyProtection="1">
      <alignment horizontal="left" vertical="top" wrapText="1"/>
    </xf>
    <xf numFmtId="0" fontId="0" fillId="0" borderId="11" xfId="0" applyBorder="1" applyAlignment="1">
      <alignment horizontal="left" vertical="top" wrapText="1"/>
    </xf>
    <xf numFmtId="0" fontId="9" fillId="0" borderId="16" xfId="1" applyFill="1" applyBorder="1" applyAlignment="1" applyProtection="1">
      <alignment horizontal="left" vertical="top" wrapText="1"/>
    </xf>
    <xf numFmtId="49" fontId="0" fillId="0" borderId="15" xfId="0" applyNumberFormat="1" applyBorder="1" applyAlignment="1" applyProtection="1">
      <alignment horizontal="center" vertical="center"/>
    </xf>
    <xf numFmtId="49" fontId="0" fillId="0" borderId="11" xfId="0" applyNumberFormat="1" applyBorder="1" applyAlignment="1" applyProtection="1">
      <alignment horizontal="center" vertical="center"/>
    </xf>
    <xf numFmtId="49" fontId="0" fillId="0" borderId="12" xfId="0" applyNumberFormat="1" applyBorder="1" applyAlignment="1" applyProtection="1">
      <alignment horizontal="center" vertical="center"/>
    </xf>
    <xf numFmtId="0" fontId="0" fillId="0" borderId="15" xfId="0" applyFont="1" applyBorder="1" applyAlignment="1" applyProtection="1">
      <alignment horizontal="left" vertical="center" wrapText="1"/>
    </xf>
    <xf numFmtId="0" fontId="0" fillId="0" borderId="11" xfId="0" applyFont="1" applyBorder="1" applyAlignment="1" applyProtection="1">
      <alignment horizontal="left" vertical="center" wrapText="1"/>
    </xf>
    <xf numFmtId="0" fontId="0" fillId="0" borderId="12" xfId="0" applyFont="1" applyBorder="1" applyAlignment="1" applyProtection="1">
      <alignment horizontal="left" vertical="center" wrapText="1"/>
    </xf>
    <xf numFmtId="0" fontId="0" fillId="0" borderId="14"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15"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2" xfId="0" applyFill="1" applyBorder="1" applyAlignment="1" applyProtection="1">
      <alignment horizontal="center" vertical="center"/>
    </xf>
    <xf numFmtId="0" fontId="0" fillId="0" borderId="15" xfId="0" applyFont="1" applyBorder="1" applyAlignment="1" applyProtection="1">
      <alignment horizontal="left" vertical="top" wrapText="1"/>
    </xf>
    <xf numFmtId="0" fontId="0" fillId="0" borderId="11" xfId="0" applyFont="1" applyBorder="1" applyAlignment="1" applyProtection="1">
      <alignment horizontal="left" vertical="top" wrapText="1"/>
    </xf>
    <xf numFmtId="0" fontId="0" fillId="0" borderId="12" xfId="0" applyFont="1" applyBorder="1" applyAlignment="1" applyProtection="1">
      <alignment horizontal="left" vertical="top" wrapText="1"/>
    </xf>
    <xf numFmtId="0" fontId="3" fillId="0" borderId="0" xfId="0" applyFont="1" applyAlignment="1" applyProtection="1">
      <alignment horizontal="left" wrapText="1"/>
    </xf>
    <xf numFmtId="0" fontId="0" fillId="0" borderId="1" xfId="0" applyFont="1" applyBorder="1" applyAlignment="1" applyProtection="1">
      <alignment horizontal="left" vertical="top" wrapText="1"/>
    </xf>
    <xf numFmtId="0" fontId="0" fillId="2" borderId="15"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0" borderId="0" xfId="0" applyFont="1" applyAlignment="1" applyProtection="1">
      <alignment horizontal="left" wrapText="1"/>
    </xf>
    <xf numFmtId="49" fontId="0" fillId="0" borderId="1" xfId="0" applyNumberFormat="1" applyBorder="1" applyAlignment="1" applyProtection="1">
      <alignment horizontal="center" vertical="center"/>
    </xf>
    <xf numFmtId="49" fontId="0" fillId="0" borderId="10" xfId="0" applyNumberFormat="1" applyBorder="1" applyAlignment="1" applyProtection="1">
      <alignment horizontal="center" vertical="center"/>
    </xf>
    <xf numFmtId="0" fontId="0" fillId="0" borderId="8" xfId="0" applyBorder="1" applyAlignment="1" applyProtection="1">
      <alignment horizontal="left" vertical="top" wrapText="1" indent="3"/>
    </xf>
    <xf numFmtId="0" fontId="0" fillId="0" borderId="0" xfId="0" applyBorder="1" applyAlignment="1" applyProtection="1">
      <alignment horizontal="left" vertical="top" wrapText="1" indent="3"/>
    </xf>
    <xf numFmtId="0" fontId="0" fillId="0" borderId="9" xfId="0" applyBorder="1" applyAlignment="1" applyProtection="1">
      <alignment horizontal="left" vertical="top" wrapText="1" indent="3"/>
    </xf>
    <xf numFmtId="0" fontId="0" fillId="0" borderId="1" xfId="0" applyBorder="1" applyAlignment="1" applyProtection="1">
      <alignment horizontal="left" vertical="top" wrapText="1"/>
    </xf>
    <xf numFmtId="0" fontId="0" fillId="0" borderId="10" xfId="0" applyBorder="1" applyAlignment="1" applyProtection="1">
      <alignment horizontal="left" vertical="top" wrapText="1"/>
    </xf>
    <xf numFmtId="0" fontId="51" fillId="0" borderId="0" xfId="0" applyFont="1" applyAlignment="1" applyProtection="1">
      <alignment horizontal="center" vertical="top"/>
    </xf>
    <xf numFmtId="0" fontId="24" fillId="0" borderId="0" xfId="0" applyFont="1" applyAlignment="1" applyProtection="1">
      <alignment horizontal="center" vertical="center"/>
    </xf>
    <xf numFmtId="0" fontId="41" fillId="0" borderId="0" xfId="1" applyFont="1" applyFill="1" applyAlignment="1" applyProtection="1">
      <alignment horizontal="left" vertical="top" wrapText="1"/>
    </xf>
    <xf numFmtId="0" fontId="3" fillId="0" borderId="0" xfId="0" applyFont="1" applyAlignment="1" applyProtection="1">
      <alignment horizontal="left" vertical="top" wrapText="1"/>
    </xf>
    <xf numFmtId="0" fontId="0" fillId="0" borderId="14"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4" xfId="0" applyBorder="1" applyAlignment="1" applyProtection="1">
      <alignment horizontal="left" vertical="top" wrapText="1"/>
    </xf>
    <xf numFmtId="0" fontId="0" fillId="0" borderId="1" xfId="0" applyFill="1" applyBorder="1" applyAlignment="1" applyProtection="1">
      <alignment horizontal="center" vertical="center"/>
    </xf>
    <xf numFmtId="49" fontId="0" fillId="0" borderId="10" xfId="0" applyNumberFormat="1" applyFont="1" applyBorder="1" applyAlignment="1" applyProtection="1">
      <alignment horizontal="center" vertical="center"/>
    </xf>
    <xf numFmtId="49" fontId="0" fillId="0" borderId="11" xfId="0" applyNumberFormat="1" applyFont="1" applyBorder="1" applyAlignment="1" applyProtection="1">
      <alignment horizontal="center" vertical="center"/>
    </xf>
    <xf numFmtId="49" fontId="0" fillId="0" borderId="12" xfId="0" applyNumberFormat="1" applyFont="1" applyBorder="1" applyAlignment="1" applyProtection="1">
      <alignment horizontal="center" vertical="center"/>
    </xf>
    <xf numFmtId="0" fontId="3" fillId="0" borderId="6" xfId="0" applyFont="1" applyFill="1" applyBorder="1" applyAlignment="1" applyProtection="1">
      <alignment horizontal="left" vertical="top" wrapText="1"/>
    </xf>
    <xf numFmtId="0" fontId="0" fillId="0" borderId="15" xfId="0"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12" xfId="0" applyBorder="1" applyAlignment="1" applyProtection="1">
      <alignment horizontal="left" vertical="center" wrapText="1"/>
    </xf>
    <xf numFmtId="0" fontId="8" fillId="2" borderId="14"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5" fillId="2" borderId="3" xfId="0" applyFont="1" applyFill="1" applyBorder="1" applyAlignment="1" applyProtection="1">
      <alignment horizontal="left" vertical="top" wrapText="1"/>
    </xf>
    <xf numFmtId="0" fontId="3" fillId="2" borderId="3" xfId="0" applyFont="1" applyFill="1" applyBorder="1" applyAlignment="1" applyProtection="1">
      <alignment horizontal="left" vertical="top" wrapText="1"/>
    </xf>
    <xf numFmtId="0" fontId="3" fillId="2" borderId="4" xfId="0" applyFont="1" applyFill="1" applyBorder="1" applyAlignment="1" applyProtection="1">
      <alignment horizontal="left" vertical="top" wrapText="1"/>
    </xf>
    <xf numFmtId="49" fontId="0" fillId="0" borderId="6" xfId="0" applyNumberFormat="1" applyBorder="1" applyAlignment="1" applyProtection="1">
      <alignment horizontal="center" wrapText="1"/>
    </xf>
    <xf numFmtId="49" fontId="0" fillId="0" borderId="7" xfId="0" applyNumberFormat="1" applyBorder="1" applyAlignment="1" applyProtection="1">
      <alignment horizontal="center" wrapText="1"/>
    </xf>
    <xf numFmtId="0" fontId="3" fillId="0" borderId="6" xfId="0" applyFont="1" applyBorder="1" applyAlignment="1" applyProtection="1">
      <alignment horizontal="left" vertical="center" wrapText="1"/>
    </xf>
    <xf numFmtId="0" fontId="0" fillId="3" borderId="0" xfId="0" applyFill="1" applyBorder="1" applyAlignment="1" applyProtection="1">
      <alignment horizontal="center"/>
    </xf>
    <xf numFmtId="0" fontId="53" fillId="3" borderId="1" xfId="0" applyFont="1" applyFill="1" applyBorder="1" applyAlignment="1" applyProtection="1">
      <alignment horizontal="center"/>
    </xf>
    <xf numFmtId="0" fontId="33" fillId="3" borderId="1" xfId="0" applyFont="1" applyFill="1" applyBorder="1" applyAlignment="1" applyProtection="1">
      <alignment horizontal="center"/>
    </xf>
    <xf numFmtId="0" fontId="0" fillId="0" borderId="8" xfId="0" applyFill="1" applyBorder="1" applyAlignment="1" applyProtection="1">
      <alignment horizontal="left" vertical="top" wrapText="1"/>
    </xf>
    <xf numFmtId="0" fontId="0" fillId="0" borderId="0" xfId="0" applyFill="1" applyBorder="1" applyAlignment="1" applyProtection="1">
      <alignment horizontal="left" vertical="top" wrapText="1"/>
    </xf>
    <xf numFmtId="0" fontId="48" fillId="0" borderId="1" xfId="0" quotePrefix="1" applyFont="1" applyBorder="1" applyAlignment="1" applyProtection="1">
      <alignment horizontal="center" vertical="center" wrapText="1"/>
    </xf>
    <xf numFmtId="0" fontId="48" fillId="0" borderId="1" xfId="0" applyFont="1" applyBorder="1" applyAlignment="1" applyProtection="1">
      <alignment horizontal="center" vertical="center" wrapText="1"/>
    </xf>
    <xf numFmtId="0" fontId="24" fillId="2" borderId="3" xfId="0" applyFont="1" applyFill="1" applyBorder="1" applyAlignment="1" applyProtection="1">
      <alignment horizontal="left" vertical="top" wrapText="1"/>
    </xf>
    <xf numFmtId="0" fontId="24" fillId="2" borderId="4" xfId="0" applyFont="1" applyFill="1" applyBorder="1" applyAlignment="1" applyProtection="1">
      <alignment horizontal="left" vertical="top" wrapText="1"/>
    </xf>
    <xf numFmtId="0" fontId="24" fillId="2" borderId="6" xfId="0" applyFont="1" applyFill="1" applyBorder="1" applyAlignment="1" applyProtection="1">
      <alignment horizontal="left" vertical="top" wrapText="1"/>
    </xf>
    <xf numFmtId="0" fontId="24" fillId="2" borderId="7" xfId="0" applyFont="1" applyFill="1" applyBorder="1" applyAlignment="1" applyProtection="1">
      <alignment horizontal="left" vertical="top" wrapText="1"/>
    </xf>
    <xf numFmtId="0" fontId="33" fillId="0" borderId="0" xfId="0" applyFont="1" applyAlignment="1" applyProtection="1">
      <alignment horizontal="left" vertical="top" wrapText="1"/>
    </xf>
    <xf numFmtId="0" fontId="0" fillId="6" borderId="0" xfId="0" applyFill="1" applyAlignment="1" applyProtection="1">
      <alignment horizontal="left" vertical="top" wrapText="1"/>
    </xf>
    <xf numFmtId="0" fontId="0" fillId="6" borderId="0" xfId="0" applyFill="1" applyAlignment="1" applyProtection="1">
      <alignment horizontal="left" vertical="top"/>
    </xf>
    <xf numFmtId="0" fontId="3" fillId="0" borderId="15" xfId="0" applyFont="1" applyBorder="1" applyAlignment="1" applyProtection="1">
      <alignment horizontal="left" vertical="top" wrapText="1"/>
    </xf>
    <xf numFmtId="0" fontId="3" fillId="0" borderId="11" xfId="0" applyFont="1" applyBorder="1" applyAlignment="1" applyProtection="1">
      <alignment horizontal="left" vertical="top" wrapText="1"/>
    </xf>
    <xf numFmtId="0" fontId="3" fillId="0" borderId="12" xfId="0" applyFont="1" applyBorder="1" applyAlignment="1" applyProtection="1">
      <alignment horizontal="left" vertical="top" wrapText="1"/>
    </xf>
    <xf numFmtId="49" fontId="0" fillId="0" borderId="5" xfId="0" applyNumberFormat="1" applyBorder="1" applyAlignment="1" applyProtection="1">
      <alignment horizontal="left" wrapText="1"/>
    </xf>
    <xf numFmtId="49" fontId="0" fillId="0" borderId="6" xfId="0" applyNumberFormat="1" applyBorder="1" applyAlignment="1" applyProtection="1">
      <alignment horizontal="left" wrapText="1"/>
    </xf>
    <xf numFmtId="0" fontId="3" fillId="0" borderId="1" xfId="0" applyFont="1" applyBorder="1" applyAlignment="1" applyProtection="1">
      <alignment horizontal="left" vertical="top" wrapText="1"/>
    </xf>
    <xf numFmtId="0" fontId="0" fillId="0" borderId="6" xfId="0" applyBorder="1" applyAlignment="1" applyProtection="1">
      <alignment horizontal="left" vertical="top" wrapText="1"/>
    </xf>
    <xf numFmtId="0" fontId="3" fillId="0" borderId="0" xfId="0" applyFont="1" applyAlignment="1" applyProtection="1">
      <alignment horizontal="left" vertical="top"/>
    </xf>
    <xf numFmtId="0" fontId="3" fillId="0" borderId="15"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1" xfId="0" applyFont="1" applyFill="1" applyBorder="1" applyAlignment="1" applyProtection="1">
      <alignment horizontal="left" vertical="top" wrapText="1"/>
    </xf>
    <xf numFmtId="0" fontId="3" fillId="0" borderId="12" xfId="0" applyFont="1" applyFill="1" applyBorder="1" applyAlignment="1" applyProtection="1">
      <alignment horizontal="left" vertical="top" wrapText="1"/>
    </xf>
    <xf numFmtId="0" fontId="8" fillId="2" borderId="15" xfId="0" applyFont="1" applyFill="1" applyBorder="1" applyAlignment="1" applyProtection="1">
      <alignment horizontal="center" vertical="top"/>
    </xf>
    <xf numFmtId="0" fontId="8" fillId="2" borderId="11" xfId="0" applyFont="1" applyFill="1" applyBorder="1" applyAlignment="1" applyProtection="1">
      <alignment horizontal="center" vertical="top"/>
    </xf>
    <xf numFmtId="0" fontId="0" fillId="0" borderId="9" xfId="0" applyBorder="1" applyAlignment="1" applyProtection="1">
      <alignment horizontal="left" vertical="top" wrapText="1"/>
    </xf>
    <xf numFmtId="0" fontId="0" fillId="0" borderId="7" xfId="0" applyBorder="1" applyAlignment="1" applyProtection="1">
      <alignment horizontal="left" vertical="top" wrapText="1"/>
    </xf>
    <xf numFmtId="0" fontId="3" fillId="0" borderId="6" xfId="0" applyFont="1" applyBorder="1" applyAlignment="1" applyProtection="1">
      <alignment horizontal="left" wrapText="1"/>
    </xf>
    <xf numFmtId="0" fontId="3" fillId="0" borderId="3" xfId="0" applyFont="1" applyBorder="1" applyAlignment="1" applyProtection="1">
      <alignment horizontal="center" vertical="center"/>
    </xf>
    <xf numFmtId="0" fontId="0" fillId="0" borderId="2" xfId="0" applyBorder="1" applyAlignment="1" applyProtection="1">
      <alignment horizontal="left" vertical="center" wrapText="1" indent="1"/>
    </xf>
    <xf numFmtId="0" fontId="0" fillId="0" borderId="3" xfId="0" applyBorder="1" applyAlignment="1" applyProtection="1">
      <alignment horizontal="left" vertical="center" wrapText="1" indent="1"/>
    </xf>
    <xf numFmtId="0" fontId="0" fillId="0" borderId="10" xfId="0" applyBorder="1" applyAlignment="1" applyProtection="1">
      <alignment horizontal="left" vertical="center" wrapText="1" indent="1"/>
    </xf>
    <xf numFmtId="0" fontId="0" fillId="0" borderId="11" xfId="0" applyBorder="1" applyAlignment="1" applyProtection="1">
      <alignment horizontal="left" vertical="center" wrapText="1" indent="1"/>
    </xf>
    <xf numFmtId="0" fontId="3" fillId="2" borderId="11"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wrapText="1"/>
    </xf>
    <xf numFmtId="0" fontId="0" fillId="0" borderId="11" xfId="0" applyFill="1" applyBorder="1" applyAlignment="1" applyProtection="1">
      <alignment horizontal="left" vertical="center" wrapText="1"/>
    </xf>
    <xf numFmtId="0" fontId="0" fillId="0" borderId="12" xfId="0" applyFill="1" applyBorder="1" applyAlignment="1" applyProtection="1">
      <alignment horizontal="left" vertical="center" wrapText="1"/>
    </xf>
    <xf numFmtId="0" fontId="11" fillId="0" borderId="0" xfId="0" applyFont="1" applyBorder="1" applyAlignment="1" applyProtection="1">
      <alignment horizontal="left" vertical="top" wrapText="1"/>
    </xf>
    <xf numFmtId="49" fontId="0" fillId="0" borderId="5" xfId="0" applyNumberFormat="1" applyBorder="1" applyAlignment="1" applyProtection="1">
      <alignment horizontal="left" vertical="top" wrapText="1"/>
    </xf>
    <xf numFmtId="49" fontId="0" fillId="0" borderId="6" xfId="0" applyNumberFormat="1" applyBorder="1" applyAlignment="1" applyProtection="1">
      <alignment horizontal="left" vertical="top" wrapText="1"/>
    </xf>
    <xf numFmtId="49" fontId="0" fillId="0" borderId="7" xfId="0" applyNumberFormat="1" applyBorder="1" applyAlignment="1" applyProtection="1">
      <alignment horizontal="left" vertical="top" wrapText="1"/>
    </xf>
    <xf numFmtId="0" fontId="0" fillId="0" borderId="8" xfId="0" applyNumberFormat="1" applyFont="1" applyBorder="1" applyAlignment="1" applyProtection="1">
      <alignment horizontal="left" vertical="top" wrapText="1" indent="2"/>
    </xf>
    <xf numFmtId="0" fontId="0" fillId="0" borderId="0" xfId="0" applyNumberFormat="1" applyFont="1" applyBorder="1" applyAlignment="1" applyProtection="1">
      <alignment horizontal="left" vertical="top" wrapText="1" indent="2"/>
    </xf>
    <xf numFmtId="0" fontId="0" fillId="0" borderId="9" xfId="0" applyNumberFormat="1" applyFont="1" applyBorder="1" applyAlignment="1" applyProtection="1">
      <alignment horizontal="left" vertical="top" wrapText="1" indent="2"/>
    </xf>
    <xf numFmtId="0" fontId="3" fillId="0" borderId="0" xfId="0" applyFont="1" applyAlignment="1" applyProtection="1">
      <alignment horizontal="left" vertical="center" wrapText="1"/>
    </xf>
    <xf numFmtId="0" fontId="0" fillId="0" borderId="15" xfId="0" applyBorder="1" applyAlignment="1" applyProtection="1">
      <alignment horizontal="left" vertical="top" wrapText="1"/>
    </xf>
    <xf numFmtId="0" fontId="0" fillId="0" borderId="11" xfId="0" applyBorder="1" applyAlignment="1" applyProtection="1">
      <alignment horizontal="left" vertical="top" wrapText="1"/>
    </xf>
    <xf numFmtId="0" fontId="0" fillId="0" borderId="12" xfId="0" applyBorder="1" applyAlignment="1" applyProtection="1">
      <alignment horizontal="left" vertical="top" wrapText="1"/>
    </xf>
    <xf numFmtId="0" fontId="0" fillId="2" borderId="15" xfId="0" applyFont="1" applyFill="1" applyBorder="1" applyAlignment="1" applyProtection="1">
      <alignment horizontal="left" vertical="top" wrapText="1"/>
      <protection locked="0"/>
    </xf>
    <xf numFmtId="0" fontId="0" fillId="2" borderId="11" xfId="0" applyFont="1" applyFill="1" applyBorder="1" applyAlignment="1" applyProtection="1">
      <alignment horizontal="left" vertical="top" wrapText="1"/>
      <protection locked="0"/>
    </xf>
    <xf numFmtId="0" fontId="0" fillId="2" borderId="12" xfId="0" applyFont="1" applyFill="1" applyBorder="1" applyAlignment="1" applyProtection="1">
      <alignment horizontal="left" vertical="top" wrapText="1"/>
      <protection locked="0"/>
    </xf>
    <xf numFmtId="0" fontId="3" fillId="0" borderId="1" xfId="0" applyFont="1" applyBorder="1" applyAlignment="1" applyProtection="1">
      <alignment horizontal="left" wrapText="1"/>
    </xf>
    <xf numFmtId="0" fontId="0" fillId="0" borderId="13" xfId="0" applyBorder="1" applyAlignment="1" applyProtection="1">
      <alignment horizontal="left" vertical="top" wrapText="1"/>
    </xf>
    <xf numFmtId="0" fontId="0" fillId="0" borderId="15"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3" xfId="0" applyBorder="1" applyAlignment="1" applyProtection="1">
      <alignment horizontal="center"/>
    </xf>
    <xf numFmtId="0" fontId="0" fillId="0" borderId="4" xfId="0" applyBorder="1" applyAlignment="1" applyProtection="1">
      <alignment horizontal="center"/>
    </xf>
    <xf numFmtId="49" fontId="0" fillId="0" borderId="8" xfId="0" applyNumberFormat="1" applyBorder="1" applyAlignment="1" applyProtection="1">
      <alignment horizontal="left" wrapText="1"/>
    </xf>
    <xf numFmtId="49" fontId="0" fillId="0" borderId="0" xfId="0" applyNumberFormat="1" applyBorder="1" applyAlignment="1" applyProtection="1">
      <alignment horizontal="left" wrapText="1"/>
    </xf>
    <xf numFmtId="49" fontId="0" fillId="0" borderId="0" xfId="0" applyNumberFormat="1" applyBorder="1" applyAlignment="1" applyProtection="1">
      <alignment horizontal="center" vertical="center" wrapText="1"/>
    </xf>
    <xf numFmtId="49" fontId="0" fillId="0" borderId="9" xfId="0" applyNumberFormat="1" applyBorder="1" applyAlignment="1" applyProtection="1">
      <alignment horizontal="center" vertical="center" wrapText="1"/>
    </xf>
    <xf numFmtId="49" fontId="0" fillId="0" borderId="8" xfId="0" applyNumberFormat="1" applyBorder="1" applyAlignment="1" applyProtection="1">
      <alignment horizontal="left" vertical="center"/>
    </xf>
    <xf numFmtId="49" fontId="0" fillId="0" borderId="0" xfId="0" applyNumberFormat="1" applyBorder="1" applyAlignment="1" applyProtection="1">
      <alignment horizontal="left" vertical="center"/>
    </xf>
    <xf numFmtId="49" fontId="0" fillId="0" borderId="0" xfId="0" applyNumberFormat="1" applyBorder="1" applyAlignment="1" applyProtection="1">
      <alignment horizontal="center" wrapText="1"/>
    </xf>
    <xf numFmtId="49" fontId="0" fillId="0" borderId="9" xfId="0" applyNumberFormat="1" applyBorder="1" applyAlignment="1" applyProtection="1">
      <alignment horizontal="center" wrapText="1"/>
    </xf>
    <xf numFmtId="0" fontId="3" fillId="2" borderId="0" xfId="0" applyFont="1" applyFill="1" applyBorder="1" applyAlignment="1" applyProtection="1">
      <alignment horizontal="left" vertical="top" wrapText="1"/>
    </xf>
    <xf numFmtId="0" fontId="3" fillId="2" borderId="9" xfId="0" applyFont="1" applyFill="1" applyBorder="1" applyAlignment="1" applyProtection="1">
      <alignment horizontal="left" vertical="top" wrapText="1"/>
    </xf>
    <xf numFmtId="0" fontId="0" fillId="0" borderId="0" xfId="0" applyAlignment="1" applyProtection="1">
      <alignment horizontal="left" vertical="top" wrapText="1"/>
    </xf>
    <xf numFmtId="2" fontId="0" fillId="2" borderId="1" xfId="0" applyNumberFormat="1" applyFont="1" applyFill="1" applyBorder="1" applyAlignment="1" applyProtection="1">
      <alignment horizontal="center" vertical="center"/>
      <protection locked="0"/>
    </xf>
    <xf numFmtId="2" fontId="0" fillId="2" borderId="1" xfId="0" applyNumberFormat="1" applyFont="1" applyFill="1" applyBorder="1" applyAlignment="1" applyProtection="1">
      <alignment horizontal="center" vertical="center"/>
    </xf>
    <xf numFmtId="0" fontId="0" fillId="0" borderId="10" xfId="0" applyBorder="1" applyAlignment="1" applyProtection="1">
      <alignment horizontal="left" vertical="center" wrapText="1"/>
    </xf>
    <xf numFmtId="0" fontId="18" fillId="0" borderId="6" xfId="0" applyFont="1" applyBorder="1" applyAlignment="1" applyProtection="1">
      <alignment horizontal="center" vertical="center" wrapText="1"/>
    </xf>
    <xf numFmtId="0" fontId="0" fillId="0" borderId="0" xfId="0" applyFont="1" applyFill="1" applyAlignment="1" applyProtection="1">
      <alignment horizontal="left" vertical="top" wrapText="1"/>
    </xf>
    <xf numFmtId="0" fontId="48" fillId="0" borderId="5" xfId="0" applyFont="1" applyBorder="1" applyAlignment="1" applyProtection="1">
      <alignment horizontal="left" vertical="top" wrapText="1"/>
    </xf>
    <xf numFmtId="0" fontId="48" fillId="0" borderId="6" xfId="0" applyFont="1" applyBorder="1" applyAlignment="1" applyProtection="1">
      <alignment horizontal="left" vertical="top" wrapText="1"/>
    </xf>
    <xf numFmtId="0" fontId="33" fillId="2" borderId="15" xfId="0" applyFont="1" applyFill="1" applyBorder="1" applyAlignment="1" applyProtection="1">
      <alignment horizontal="left" vertical="top" wrapText="1"/>
      <protection locked="0"/>
    </xf>
    <xf numFmtId="0" fontId="33" fillId="2" borderId="11" xfId="0" applyFont="1" applyFill="1" applyBorder="1" applyAlignment="1" applyProtection="1">
      <alignment horizontal="left" vertical="top" wrapText="1"/>
      <protection locked="0"/>
    </xf>
    <xf numFmtId="0" fontId="33" fillId="2" borderId="12" xfId="0" applyFont="1" applyFill="1" applyBorder="1" applyAlignment="1" applyProtection="1">
      <alignment horizontal="left" vertical="top" wrapText="1"/>
      <protection locked="0"/>
    </xf>
    <xf numFmtId="9" fontId="24" fillId="2" borderId="11" xfId="0" applyNumberFormat="1" applyFont="1" applyFill="1" applyBorder="1" applyAlignment="1" applyProtection="1">
      <alignment horizontal="left" vertical="center" wrapText="1"/>
    </xf>
    <xf numFmtId="9" fontId="24" fillId="2" borderId="12" xfId="0" applyNumberFormat="1" applyFont="1" applyFill="1" applyBorder="1" applyAlignment="1" applyProtection="1">
      <alignment horizontal="left" vertical="center" wrapText="1"/>
    </xf>
    <xf numFmtId="0" fontId="24" fillId="2" borderId="0" xfId="0" applyFont="1" applyFill="1" applyBorder="1" applyAlignment="1" applyProtection="1">
      <alignment horizontal="left" vertical="top" wrapText="1"/>
    </xf>
    <xf numFmtId="0" fontId="24" fillId="2" borderId="9" xfId="0" applyFont="1" applyFill="1" applyBorder="1" applyAlignment="1" applyProtection="1">
      <alignment horizontal="left" vertical="top" wrapText="1"/>
    </xf>
    <xf numFmtId="0" fontId="10" fillId="2" borderId="6" xfId="1" applyFont="1" applyFill="1" applyBorder="1" applyAlignment="1" applyProtection="1">
      <alignment horizontal="left" vertical="top"/>
    </xf>
    <xf numFmtId="0" fontId="10" fillId="2" borderId="7" xfId="1" applyFont="1" applyFill="1" applyBorder="1" applyAlignment="1" applyProtection="1">
      <alignment horizontal="left" vertical="top"/>
    </xf>
    <xf numFmtId="0" fontId="5" fillId="0" borderId="0" xfId="0" applyFont="1" applyAlignment="1" applyProtection="1">
      <alignment horizontal="left" vertical="top" wrapText="1"/>
    </xf>
    <xf numFmtId="0" fontId="0" fillId="0" borderId="0" xfId="0" applyFont="1" applyAlignment="1" applyProtection="1">
      <alignment horizontal="left" vertical="top" wrapText="1"/>
    </xf>
    <xf numFmtId="0" fontId="3" fillId="0" borderId="6" xfId="0" applyFont="1" applyBorder="1" applyAlignment="1" applyProtection="1">
      <alignment horizontal="left"/>
    </xf>
    <xf numFmtId="0" fontId="36" fillId="0" borderId="0" xfId="0" applyFont="1" applyFill="1" applyBorder="1" applyAlignment="1" applyProtection="1">
      <alignment horizontal="center" vertical="center" wrapText="1"/>
    </xf>
    <xf numFmtId="0" fontId="11" fillId="0" borderId="0" xfId="0" applyFont="1" applyAlignment="1" applyProtection="1">
      <alignment horizontal="left"/>
    </xf>
    <xf numFmtId="0" fontId="0" fillId="0" borderId="5" xfId="0" applyBorder="1" applyAlignment="1" applyProtection="1">
      <alignment horizontal="left" vertical="top" wrapText="1"/>
    </xf>
    <xf numFmtId="0" fontId="0" fillId="0" borderId="14" xfId="0" applyFont="1" applyBorder="1" applyAlignment="1" applyProtection="1">
      <alignment horizontal="left" vertical="top" wrapText="1"/>
    </xf>
    <xf numFmtId="0" fontId="0" fillId="0" borderId="3" xfId="0" applyFont="1" applyBorder="1" applyAlignment="1" applyProtection="1">
      <alignment horizontal="left" vertical="top" wrapText="1"/>
    </xf>
    <xf numFmtId="0" fontId="0" fillId="0" borderId="4" xfId="0" applyFont="1" applyBorder="1" applyAlignment="1" applyProtection="1">
      <alignment horizontal="left" vertical="top" wrapText="1"/>
    </xf>
    <xf numFmtId="0" fontId="9" fillId="0" borderId="8" xfId="1" applyBorder="1" applyAlignment="1" applyProtection="1">
      <alignment horizontal="left" vertical="top" wrapText="1"/>
    </xf>
    <xf numFmtId="0" fontId="9" fillId="0" borderId="0" xfId="1" applyBorder="1" applyAlignment="1" applyProtection="1">
      <alignment horizontal="left" vertical="top" wrapText="1"/>
    </xf>
    <xf numFmtId="0" fontId="9" fillId="0" borderId="9" xfId="1" applyBorder="1" applyAlignment="1" applyProtection="1">
      <alignment horizontal="left" vertical="top" wrapText="1"/>
    </xf>
    <xf numFmtId="0" fontId="0" fillId="0" borderId="1" xfId="0" applyBorder="1" applyAlignment="1" applyProtection="1">
      <alignment horizontal="center" vertical="center"/>
    </xf>
    <xf numFmtId="0" fontId="0" fillId="0" borderId="13" xfId="0" applyBorder="1" applyAlignment="1" applyProtection="1">
      <alignment horizontal="left" vertical="top"/>
    </xf>
    <xf numFmtId="0" fontId="19" fillId="0" borderId="0" xfId="0" applyFont="1" applyAlignment="1" applyProtection="1">
      <alignment horizontal="left"/>
    </xf>
    <xf numFmtId="0" fontId="0" fillId="0" borderId="0" xfId="0" applyAlignment="1" applyProtection="1">
      <alignment horizontal="left"/>
    </xf>
    <xf numFmtId="49" fontId="0" fillId="0" borderId="2" xfId="0" applyNumberFormat="1" applyFont="1" applyBorder="1" applyAlignment="1" applyProtection="1">
      <alignment horizontal="center" vertical="center" wrapText="1"/>
    </xf>
    <xf numFmtId="49" fontId="0" fillId="0" borderId="3" xfId="0" applyNumberFormat="1" applyFont="1" applyBorder="1" applyAlignment="1" applyProtection="1">
      <alignment horizontal="center" vertical="center" wrapText="1"/>
    </xf>
    <xf numFmtId="49" fontId="0" fillId="0" borderId="4" xfId="0" applyNumberFormat="1" applyFont="1" applyBorder="1" applyAlignment="1" applyProtection="1">
      <alignment horizontal="center" vertical="center" wrapText="1"/>
    </xf>
    <xf numFmtId="49" fontId="0" fillId="0" borderId="8" xfId="0" applyNumberFormat="1" applyFont="1" applyBorder="1" applyAlignment="1" applyProtection="1">
      <alignment horizontal="center" vertical="center" wrapText="1"/>
    </xf>
    <xf numFmtId="49" fontId="0" fillId="0" borderId="0" xfId="0" applyNumberFormat="1" applyFont="1" applyBorder="1" applyAlignment="1" applyProtection="1">
      <alignment horizontal="center" vertical="center" wrapText="1"/>
    </xf>
    <xf numFmtId="49" fontId="0" fillId="0" borderId="9" xfId="0" applyNumberFormat="1" applyFont="1" applyBorder="1" applyAlignment="1" applyProtection="1">
      <alignment horizontal="center" vertical="center" wrapText="1"/>
    </xf>
    <xf numFmtId="49" fontId="0" fillId="0" borderId="5" xfId="0" applyNumberFormat="1" applyFont="1" applyBorder="1" applyAlignment="1" applyProtection="1">
      <alignment horizontal="center" vertical="center" wrapText="1"/>
    </xf>
    <xf numFmtId="49" fontId="0" fillId="0" borderId="6" xfId="0" applyNumberFormat="1" applyFont="1" applyBorder="1" applyAlignment="1" applyProtection="1">
      <alignment horizontal="center" vertical="center" wrapText="1"/>
    </xf>
    <xf numFmtId="49" fontId="0" fillId="0" borderId="7" xfId="0" applyNumberFormat="1" applyFont="1" applyBorder="1" applyAlignment="1" applyProtection="1">
      <alignment horizontal="center" vertical="center" wrapText="1"/>
    </xf>
    <xf numFmtId="0" fontId="0" fillId="0" borderId="6" xfId="0" applyBorder="1" applyAlignment="1" applyProtection="1">
      <alignment horizontal="left" vertical="top"/>
    </xf>
    <xf numFmtId="0" fontId="0" fillId="0" borderId="7" xfId="0" applyBorder="1" applyAlignment="1" applyProtection="1">
      <alignment horizontal="left" vertical="top"/>
    </xf>
    <xf numFmtId="0" fontId="33" fillId="0" borderId="13" xfId="0" applyFont="1" applyBorder="1" applyAlignment="1" applyProtection="1">
      <alignment horizontal="left" vertical="top" wrapText="1"/>
    </xf>
    <xf numFmtId="0" fontId="0" fillId="0" borderId="1" xfId="0" applyBorder="1" applyAlignment="1" applyProtection="1">
      <alignment horizontal="left" vertical="center" wrapText="1"/>
    </xf>
    <xf numFmtId="0" fontId="0" fillId="0" borderId="11" xfId="0" applyFont="1" applyFill="1" applyBorder="1" applyAlignment="1" applyProtection="1">
      <alignment horizontal="left" vertical="top" wrapText="1"/>
    </xf>
    <xf numFmtId="0" fontId="3" fillId="0" borderId="2" xfId="0" applyFont="1" applyBorder="1" applyAlignment="1" applyProtection="1">
      <alignment horizontal="left" vertical="top" wrapText="1"/>
    </xf>
    <xf numFmtId="0" fontId="3" fillId="0" borderId="3" xfId="0" applyFont="1" applyBorder="1" applyAlignment="1" applyProtection="1">
      <alignment horizontal="left" vertical="top" wrapText="1"/>
    </xf>
    <xf numFmtId="0" fontId="3" fillId="0" borderId="8"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3" fillId="0" borderId="6" xfId="0" applyFont="1" applyBorder="1" applyAlignment="1" applyProtection="1">
      <alignment horizontal="left" vertical="top" wrapText="1"/>
    </xf>
    <xf numFmtId="0" fontId="3" fillId="0" borderId="15" xfId="0" applyFont="1" applyBorder="1" applyAlignment="1" applyProtection="1">
      <alignment horizontal="center" vertical="top" wrapText="1"/>
    </xf>
    <xf numFmtId="0" fontId="3" fillId="0" borderId="11" xfId="0" applyFont="1" applyBorder="1" applyAlignment="1" applyProtection="1">
      <alignment horizontal="center" vertical="top" wrapText="1"/>
    </xf>
    <xf numFmtId="0" fontId="3" fillId="0" borderId="12" xfId="0" applyFont="1" applyBorder="1" applyAlignment="1" applyProtection="1">
      <alignment horizontal="center" vertical="top" wrapText="1"/>
    </xf>
    <xf numFmtId="49" fontId="0" fillId="0" borderId="10" xfId="0" applyNumberFormat="1" applyFont="1" applyBorder="1" applyAlignment="1" applyProtection="1">
      <alignment horizontal="center" vertical="center" wrapText="1"/>
    </xf>
    <xf numFmtId="49" fontId="0" fillId="0" borderId="11" xfId="0" applyNumberFormat="1" applyFont="1" applyBorder="1" applyAlignment="1" applyProtection="1">
      <alignment horizontal="center" vertical="center" wrapText="1"/>
    </xf>
    <xf numFmtId="49" fontId="0" fillId="0" borderId="12" xfId="0" applyNumberFormat="1" applyFont="1" applyBorder="1" applyAlignment="1" applyProtection="1">
      <alignment horizontal="center" vertical="center" wrapText="1"/>
    </xf>
    <xf numFmtId="0" fontId="0" fillId="0" borderId="5" xfId="0" applyFont="1" applyBorder="1" applyAlignment="1" applyProtection="1">
      <alignment horizontal="left" vertical="top" wrapText="1"/>
    </xf>
    <xf numFmtId="0" fontId="0" fillId="0" borderId="6" xfId="0" applyFont="1" applyBorder="1" applyAlignment="1" applyProtection="1">
      <alignment horizontal="left" vertical="top" wrapText="1"/>
    </xf>
    <xf numFmtId="0" fontId="0" fillId="0" borderId="7" xfId="0" applyFont="1" applyBorder="1" applyAlignment="1" applyProtection="1">
      <alignment horizontal="left" vertical="top" wrapText="1"/>
    </xf>
    <xf numFmtId="0" fontId="0" fillId="0" borderId="0" xfId="0" quotePrefix="1" applyAlignment="1" applyProtection="1">
      <alignment horizontal="left" vertical="top" wrapText="1"/>
    </xf>
    <xf numFmtId="0" fontId="3" fillId="0" borderId="0" xfId="0" applyFont="1" applyBorder="1" applyAlignment="1" applyProtection="1">
      <alignment horizontal="left" vertical="top"/>
    </xf>
    <xf numFmtId="0" fontId="3" fillId="0" borderId="0" xfId="0" applyFont="1" applyAlignment="1" applyProtection="1">
      <alignment horizontal="left"/>
    </xf>
    <xf numFmtId="0" fontId="0" fillId="0" borderId="1" xfId="0" quotePrefix="1" applyBorder="1" applyAlignment="1" applyProtection="1">
      <alignment horizontal="center" vertical="center" wrapText="1"/>
    </xf>
    <xf numFmtId="0" fontId="0" fillId="0" borderId="1" xfId="0" applyBorder="1" applyAlignment="1" applyProtection="1">
      <alignment horizontal="center" vertical="center" wrapText="1"/>
    </xf>
    <xf numFmtId="0" fontId="48" fillId="0" borderId="15" xfId="0" applyFont="1" applyBorder="1" applyAlignment="1" applyProtection="1">
      <alignment horizontal="left" vertical="top" wrapText="1"/>
    </xf>
    <xf numFmtId="0" fontId="8" fillId="2" borderId="15" xfId="0" applyFont="1" applyFill="1" applyBorder="1" applyAlignment="1" applyProtection="1">
      <alignment horizontal="center" vertical="center"/>
    </xf>
    <xf numFmtId="0" fontId="8" fillId="2" borderId="11" xfId="0" applyFont="1" applyFill="1" applyBorder="1" applyAlignment="1" applyProtection="1">
      <alignment horizontal="center" vertical="center"/>
    </xf>
    <xf numFmtId="0" fontId="3" fillId="0" borderId="0" xfId="0" applyFont="1" applyFill="1" applyAlignment="1" applyProtection="1">
      <alignment horizontal="left"/>
    </xf>
    <xf numFmtId="0" fontId="3" fillId="0" borderId="6" xfId="0" applyFont="1" applyFill="1" applyBorder="1" applyAlignment="1" applyProtection="1">
      <alignment horizontal="left" vertical="center" wrapText="1"/>
    </xf>
    <xf numFmtId="0" fontId="0" fillId="0" borderId="15" xfId="0" applyFill="1" applyBorder="1" applyAlignment="1" applyProtection="1">
      <alignment horizontal="left" vertical="top" wrapText="1"/>
    </xf>
    <xf numFmtId="0" fontId="0" fillId="0" borderId="11" xfId="0" applyFill="1" applyBorder="1" applyAlignment="1" applyProtection="1">
      <alignment horizontal="left" vertical="top" wrapText="1"/>
    </xf>
    <xf numFmtId="0" fontId="0" fillId="0" borderId="12" xfId="0" applyFill="1" applyBorder="1" applyAlignment="1" applyProtection="1">
      <alignment horizontal="left" vertical="top" wrapText="1"/>
    </xf>
    <xf numFmtId="0" fontId="0" fillId="0" borderId="0" xfId="0" applyFill="1" applyAlignment="1" applyProtection="1">
      <alignment horizontal="left" vertical="top" wrapText="1"/>
    </xf>
    <xf numFmtId="0" fontId="0" fillId="0" borderId="0" xfId="0" applyFill="1" applyAlignment="1" applyProtection="1">
      <alignment horizontal="left" vertical="top"/>
    </xf>
    <xf numFmtId="0" fontId="0" fillId="0" borderId="0" xfId="0" applyAlignment="1" applyProtection="1">
      <alignment horizontal="left" vertical="top"/>
    </xf>
    <xf numFmtId="0" fontId="14" fillId="0" borderId="0" xfId="0" applyFont="1" applyAlignment="1" applyProtection="1">
      <alignment horizontal="left" vertical="top"/>
    </xf>
    <xf numFmtId="0" fontId="0" fillId="0" borderId="1" xfId="0" applyBorder="1" applyAlignment="1" applyProtection="1">
      <alignment horizontal="left"/>
    </xf>
    <xf numFmtId="0" fontId="41" fillId="0" borderId="0" xfId="1" applyFont="1" applyAlignment="1" applyProtection="1">
      <alignment horizontal="left" vertical="top" wrapText="1"/>
    </xf>
    <xf numFmtId="0" fontId="24" fillId="0" borderId="15" xfId="0" applyFont="1" applyBorder="1" applyAlignment="1" applyProtection="1">
      <alignment horizontal="left" vertical="center" wrapText="1"/>
    </xf>
    <xf numFmtId="0" fontId="33" fillId="0" borderId="11" xfId="0" applyFont="1" applyBorder="1" applyAlignment="1" applyProtection="1">
      <alignment horizontal="left" vertical="center" wrapText="1"/>
    </xf>
    <xf numFmtId="0" fontId="33" fillId="0" borderId="12" xfId="0" applyFont="1" applyBorder="1" applyAlignment="1" applyProtection="1">
      <alignment horizontal="left" vertical="center" wrapText="1"/>
    </xf>
    <xf numFmtId="0" fontId="10" fillId="2" borderId="0" xfId="1" applyFont="1" applyFill="1" applyBorder="1" applyAlignment="1" applyProtection="1">
      <alignment horizontal="left" vertical="top" wrapText="1"/>
    </xf>
    <xf numFmtId="0" fontId="9" fillId="2" borderId="0" xfId="1" applyFill="1" applyBorder="1" applyAlignment="1" applyProtection="1">
      <alignment horizontal="left" vertical="top" wrapText="1"/>
    </xf>
    <xf numFmtId="0" fontId="9" fillId="2" borderId="9" xfId="1" applyFill="1" applyBorder="1" applyAlignment="1" applyProtection="1">
      <alignment horizontal="left" vertical="top" wrapText="1"/>
    </xf>
    <xf numFmtId="0" fontId="3" fillId="2" borderId="6" xfId="1" applyFont="1" applyFill="1" applyBorder="1" applyAlignment="1" applyProtection="1">
      <alignment horizontal="left" vertical="top" wrapText="1"/>
    </xf>
    <xf numFmtId="0" fontId="10" fillId="2" borderId="6" xfId="1" applyFont="1" applyFill="1" applyBorder="1" applyAlignment="1" applyProtection="1">
      <alignment horizontal="left" vertical="top" wrapText="1"/>
    </xf>
    <xf numFmtId="0" fontId="10" fillId="2" borderId="7" xfId="1" applyFont="1" applyFill="1" applyBorder="1" applyAlignment="1" applyProtection="1">
      <alignment horizontal="left" vertical="top" wrapText="1"/>
    </xf>
    <xf numFmtId="0" fontId="4" fillId="0" borderId="0" xfId="0" applyFont="1" applyAlignment="1" applyProtection="1">
      <alignment horizontal="center" vertical="center"/>
    </xf>
    <xf numFmtId="0" fontId="25" fillId="0" borderId="0" xfId="0" applyFont="1" applyFill="1" applyAlignment="1" applyProtection="1">
      <alignment horizontal="center" wrapText="1"/>
    </xf>
    <xf numFmtId="0" fontId="50" fillId="0" borderId="0" xfId="0" applyFont="1" applyFill="1" applyAlignment="1" applyProtection="1">
      <alignment horizontal="center"/>
    </xf>
    <xf numFmtId="0" fontId="11" fillId="0" borderId="0" xfId="0" applyFont="1" applyAlignment="1" applyProtection="1">
      <alignment horizontal="left" vertical="top"/>
    </xf>
    <xf numFmtId="0" fontId="5" fillId="0" borderId="0" xfId="0" applyFont="1" applyFill="1" applyAlignment="1" applyProtection="1">
      <alignment horizontal="left" vertical="top" wrapText="1"/>
    </xf>
    <xf numFmtId="0" fontId="7" fillId="0" borderId="0" xfId="0" applyFont="1" applyFill="1" applyAlignment="1" applyProtection="1">
      <alignment horizontal="left" vertical="top"/>
    </xf>
    <xf numFmtId="0" fontId="38" fillId="0" borderId="0" xfId="0" applyFont="1" applyFill="1" applyBorder="1" applyAlignment="1" applyProtection="1">
      <alignment horizontal="center" vertical="top"/>
    </xf>
    <xf numFmtId="0" fontId="8" fillId="2" borderId="14"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20" fillId="2" borderId="3"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0" fillId="0" borderId="0" xfId="0" applyBorder="1" applyAlignment="1" applyProtection="1">
      <alignment horizontal="left" vertical="top" wrapText="1"/>
    </xf>
    <xf numFmtId="0" fontId="52" fillId="0" borderId="1" xfId="0" applyFont="1" applyBorder="1" applyAlignment="1" applyProtection="1">
      <alignment horizontal="center" vertical="top" wrapText="1"/>
    </xf>
    <xf numFmtId="0" fontId="33" fillId="0" borderId="15" xfId="0" applyFont="1" applyBorder="1" applyAlignment="1" applyProtection="1">
      <alignment horizontal="left" vertical="center" wrapText="1"/>
    </xf>
    <xf numFmtId="0" fontId="33" fillId="2" borderId="15" xfId="0" applyFont="1" applyFill="1" applyBorder="1" applyAlignment="1" applyProtection="1">
      <alignment horizontal="center" vertical="center" wrapText="1"/>
      <protection locked="0"/>
    </xf>
    <xf numFmtId="0" fontId="33" fillId="2" borderId="11" xfId="0" applyFont="1" applyFill="1" applyBorder="1" applyAlignment="1" applyProtection="1">
      <alignment horizontal="center" vertical="center" wrapText="1"/>
      <protection locked="0"/>
    </xf>
    <xf numFmtId="0" fontId="33" fillId="2" borderId="12" xfId="0" applyFont="1" applyFill="1" applyBorder="1" applyAlignment="1" applyProtection="1">
      <alignment horizontal="center" vertical="center" wrapText="1"/>
      <protection locked="0"/>
    </xf>
    <xf numFmtId="0" fontId="24" fillId="0" borderId="1" xfId="0" applyFont="1" applyBorder="1" applyAlignment="1" applyProtection="1">
      <alignment horizontal="left" vertical="top" wrapText="1"/>
    </xf>
    <xf numFmtId="0" fontId="24" fillId="0" borderId="6" xfId="0" applyFont="1" applyBorder="1" applyAlignment="1" applyProtection="1">
      <alignment horizontal="left" wrapText="1"/>
    </xf>
    <xf numFmtId="0" fontId="43" fillId="0" borderId="15" xfId="2" applyFont="1" applyBorder="1" applyAlignment="1" applyProtection="1">
      <alignment horizontal="left" vertical="top"/>
    </xf>
    <xf numFmtId="0" fontId="43" fillId="0" borderId="11" xfId="2" applyFont="1" applyBorder="1" applyAlignment="1" applyProtection="1">
      <alignment horizontal="left" vertical="top"/>
    </xf>
    <xf numFmtId="0" fontId="43" fillId="0" borderId="12" xfId="2" applyFont="1" applyBorder="1" applyAlignment="1" applyProtection="1">
      <alignment horizontal="left" vertical="top"/>
    </xf>
    <xf numFmtId="0" fontId="23" fillId="0" borderId="15" xfId="2" applyFont="1" applyBorder="1" applyAlignment="1" applyProtection="1">
      <alignment horizontal="left" vertical="top" wrapText="1"/>
    </xf>
    <xf numFmtId="0" fontId="23" fillId="0" borderId="11" xfId="2" applyFont="1" applyBorder="1" applyAlignment="1" applyProtection="1">
      <alignment horizontal="left" vertical="top" wrapText="1"/>
    </xf>
    <xf numFmtId="0" fontId="0" fillId="0" borderId="12" xfId="0" applyBorder="1" applyAlignment="1">
      <alignment horizontal="left" vertical="top" wrapText="1"/>
    </xf>
    <xf numFmtId="0" fontId="23" fillId="0" borderId="15" xfId="2" applyFont="1" applyBorder="1" applyAlignment="1" applyProtection="1">
      <alignment horizontal="left" vertical="top"/>
    </xf>
    <xf numFmtId="0" fontId="23" fillId="0" borderId="11" xfId="2" applyFont="1" applyBorder="1" applyAlignment="1" applyProtection="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44" fillId="0" borderId="11" xfId="2" applyFont="1" applyBorder="1" applyAlignment="1" applyProtection="1">
      <alignment horizontal="left" vertical="top" wrapText="1"/>
      <protection hidden="1"/>
    </xf>
    <xf numFmtId="0" fontId="44" fillId="0" borderId="12" xfId="2" applyFont="1" applyBorder="1" applyAlignment="1" applyProtection="1">
      <alignment horizontal="left" vertical="top" wrapText="1"/>
      <protection hidden="1"/>
    </xf>
    <xf numFmtId="0" fontId="23" fillId="0" borderId="14" xfId="2" applyFont="1" applyBorder="1" applyAlignment="1" applyProtection="1">
      <alignment horizontal="left" vertical="top"/>
    </xf>
    <xf numFmtId="0" fontId="23" fillId="0" borderId="3" xfId="2" applyFont="1" applyBorder="1" applyAlignment="1" applyProtection="1">
      <alignment horizontal="left" vertical="top"/>
    </xf>
    <xf numFmtId="0" fontId="23" fillId="0" borderId="4" xfId="2" applyFont="1" applyBorder="1" applyAlignment="1" applyProtection="1">
      <alignment horizontal="left" vertical="top"/>
    </xf>
    <xf numFmtId="0" fontId="23" fillId="0" borderId="5" xfId="2" applyFont="1" applyBorder="1" applyAlignment="1" applyProtection="1">
      <alignment horizontal="left" vertical="top"/>
    </xf>
    <xf numFmtId="0" fontId="23" fillId="0" borderId="6" xfId="2" applyFont="1" applyBorder="1" applyAlignment="1" applyProtection="1">
      <alignment horizontal="left" vertical="top"/>
    </xf>
    <xf numFmtId="0" fontId="23" fillId="0" borderId="7" xfId="2" applyFont="1" applyBorder="1" applyAlignment="1" applyProtection="1">
      <alignment horizontal="left" vertical="top"/>
    </xf>
    <xf numFmtId="0" fontId="22" fillId="0" borderId="11" xfId="2" applyFont="1" applyBorder="1" applyAlignment="1" applyProtection="1">
      <alignment horizontal="center"/>
    </xf>
    <xf numFmtId="0" fontId="22" fillId="0" borderId="12" xfId="2" applyFont="1" applyBorder="1" applyAlignment="1" applyProtection="1">
      <alignment horizontal="center"/>
    </xf>
    <xf numFmtId="0" fontId="23" fillId="0" borderId="12" xfId="2" applyFont="1" applyBorder="1" applyAlignment="1" applyProtection="1">
      <alignment horizontal="left" vertical="top" wrapText="1"/>
    </xf>
    <xf numFmtId="0" fontId="0" fillId="0" borderId="6" xfId="0" applyBorder="1" applyAlignment="1">
      <alignment horizontal="left" vertical="top"/>
    </xf>
    <xf numFmtId="0" fontId="0" fillId="0" borderId="7" xfId="0" applyBorder="1" applyAlignment="1">
      <alignment horizontal="left" vertical="top"/>
    </xf>
    <xf numFmtId="0" fontId="22" fillId="0" borderId="15" xfId="2" applyFont="1" applyBorder="1" applyAlignment="1" applyProtection="1">
      <alignment horizontal="left" vertical="top" wrapText="1"/>
    </xf>
    <xf numFmtId="0" fontId="23" fillId="0" borderId="12" xfId="2" applyFont="1" applyBorder="1" applyAlignment="1" applyProtection="1">
      <alignment horizontal="left" vertical="top"/>
    </xf>
    <xf numFmtId="0" fontId="22" fillId="0" borderId="15" xfId="2" applyFont="1" applyBorder="1" applyAlignment="1" applyProtection="1">
      <alignment horizontal="left" vertical="top"/>
    </xf>
    <xf numFmtId="0" fontId="24" fillId="0" borderId="0" xfId="2" applyFont="1" applyAlignment="1" applyProtection="1">
      <alignment horizontal="center" vertical="top"/>
    </xf>
    <xf numFmtId="0" fontId="25" fillId="0" borderId="0" xfId="2" applyFont="1" applyAlignment="1" applyProtection="1">
      <alignment horizontal="center" wrapText="1"/>
    </xf>
    <xf numFmtId="0" fontId="8" fillId="2" borderId="14" xfId="2" applyFont="1" applyFill="1" applyBorder="1" applyAlignment="1" applyProtection="1">
      <alignment horizontal="center" vertical="center"/>
    </xf>
    <xf numFmtId="0" fontId="8" fillId="2" borderId="8" xfId="2" applyFont="1" applyFill="1" applyBorder="1" applyAlignment="1" applyProtection="1">
      <alignment horizontal="center" vertical="center"/>
    </xf>
    <xf numFmtId="0" fontId="8" fillId="2" borderId="5" xfId="2" applyFont="1" applyFill="1" applyBorder="1" applyAlignment="1" applyProtection="1">
      <alignment horizontal="center" vertical="center"/>
    </xf>
    <xf numFmtId="0" fontId="23" fillId="2" borderId="3" xfId="2" applyFont="1" applyFill="1" applyBorder="1" applyAlignment="1" applyProtection="1">
      <alignment horizontal="left" vertical="top" wrapText="1"/>
    </xf>
    <xf numFmtId="0" fontId="23" fillId="2" borderId="4" xfId="2" applyFont="1" applyFill="1" applyBorder="1" applyAlignment="1" applyProtection="1">
      <alignment horizontal="left" vertical="top" wrapText="1"/>
    </xf>
    <xf numFmtId="0" fontId="23" fillId="2" borderId="6" xfId="2" applyFont="1" applyFill="1" applyBorder="1" applyAlignment="1" applyProtection="1">
      <alignment horizontal="left" vertical="top" wrapText="1"/>
    </xf>
    <xf numFmtId="0" fontId="23" fillId="2" borderId="7" xfId="2" applyFont="1" applyFill="1" applyBorder="1" applyAlignment="1" applyProtection="1">
      <alignment horizontal="left" vertical="top" wrapText="1"/>
    </xf>
    <xf numFmtId="0" fontId="22" fillId="2" borderId="15" xfId="2" applyFont="1" applyFill="1" applyBorder="1" applyAlignment="1" applyProtection="1">
      <alignment horizontal="left" vertical="top" wrapText="1"/>
      <protection locked="0" hidden="1"/>
    </xf>
    <xf numFmtId="0" fontId="22" fillId="2" borderId="11" xfId="2" applyFont="1" applyFill="1" applyBorder="1" applyAlignment="1" applyProtection="1">
      <alignment horizontal="left" vertical="top" wrapText="1"/>
      <protection locked="0" hidden="1"/>
    </xf>
    <xf numFmtId="0" fontId="22" fillId="2" borderId="12" xfId="2" applyFont="1" applyFill="1" applyBorder="1" applyAlignment="1" applyProtection="1">
      <alignment horizontal="left" vertical="top" wrapText="1"/>
      <protection locked="0" hidden="1"/>
    </xf>
    <xf numFmtId="0" fontId="28" fillId="0" borderId="3" xfId="2" applyFont="1" applyFill="1" applyBorder="1" applyAlignment="1" applyProtection="1">
      <alignment horizontal="left" vertical="top" wrapText="1"/>
    </xf>
    <xf numFmtId="0" fontId="28" fillId="0" borderId="4" xfId="2" applyFont="1" applyFill="1" applyBorder="1" applyAlignment="1" applyProtection="1">
      <alignment horizontal="left" vertical="top" wrapText="1"/>
    </xf>
    <xf numFmtId="0" fontId="23" fillId="0" borderId="11" xfId="2" applyFont="1" applyFill="1" applyBorder="1" applyAlignment="1" applyProtection="1">
      <alignment horizontal="left" vertical="top" wrapText="1"/>
    </xf>
    <xf numFmtId="0" fontId="23" fillId="0" borderId="12" xfId="2" applyFont="1" applyFill="1" applyBorder="1" applyAlignment="1" applyProtection="1">
      <alignment horizontal="left" vertical="top" wrapText="1"/>
    </xf>
    <xf numFmtId="0" fontId="23" fillId="0" borderId="0" xfId="2" applyFont="1" applyBorder="1" applyAlignment="1" applyProtection="1">
      <alignment horizontal="center" vertical="center" textRotation="90"/>
    </xf>
    <xf numFmtId="2" fontId="22" fillId="3" borderId="13" xfId="2" applyNumberFormat="1" applyFont="1" applyFill="1" applyBorder="1" applyAlignment="1" applyProtection="1">
      <alignment horizontal="center" vertical="center"/>
      <protection hidden="1"/>
    </xf>
    <xf numFmtId="2" fontId="22" fillId="3" borderId="16" xfId="2" applyNumberFormat="1" applyFont="1" applyFill="1" applyBorder="1" applyAlignment="1" applyProtection="1">
      <alignment horizontal="center" vertical="center"/>
      <protection hidden="1"/>
    </xf>
    <xf numFmtId="0" fontId="23" fillId="0" borderId="13" xfId="0" applyFont="1" applyBorder="1" applyAlignment="1" applyProtection="1">
      <alignment horizontal="left" vertical="top" wrapText="1"/>
    </xf>
    <xf numFmtId="0" fontId="23" fillId="0" borderId="16" xfId="0" applyFont="1" applyBorder="1" applyAlignment="1" applyProtection="1">
      <alignment horizontal="left" vertical="top" wrapText="1"/>
    </xf>
    <xf numFmtId="0" fontId="23" fillId="0" borderId="13" xfId="2" applyFont="1" applyBorder="1" applyAlignment="1" applyProtection="1">
      <alignment horizontal="left" vertical="top" wrapText="1"/>
    </xf>
    <xf numFmtId="0" fontId="23" fillId="0" borderId="17" xfId="2" applyFont="1" applyBorder="1" applyAlignment="1" applyProtection="1">
      <alignment horizontal="left" vertical="top" wrapText="1"/>
    </xf>
    <xf numFmtId="2" fontId="22" fillId="3" borderId="13" xfId="2" applyNumberFormat="1" applyFont="1" applyFill="1" applyBorder="1" applyAlignment="1" applyProtection="1">
      <alignment horizontal="center" vertical="center" wrapText="1"/>
      <protection hidden="1"/>
    </xf>
    <xf numFmtId="2" fontId="22" fillId="3" borderId="17" xfId="2" applyNumberFormat="1" applyFont="1" applyFill="1" applyBorder="1" applyAlignment="1" applyProtection="1">
      <alignment horizontal="center" vertical="center" wrapText="1"/>
      <protection hidden="1"/>
    </xf>
    <xf numFmtId="2" fontId="22" fillId="3" borderId="16" xfId="2" applyNumberFormat="1" applyFont="1" applyFill="1" applyBorder="1" applyAlignment="1" applyProtection="1">
      <alignment horizontal="center" vertical="center" wrapText="1"/>
      <protection hidden="1"/>
    </xf>
    <xf numFmtId="2" fontId="22" fillId="3" borderId="17" xfId="2" applyNumberFormat="1" applyFont="1" applyFill="1" applyBorder="1" applyAlignment="1" applyProtection="1">
      <alignment horizontal="center" vertical="center"/>
      <protection hidden="1"/>
    </xf>
    <xf numFmtId="0" fontId="22" fillId="0" borderId="12" xfId="2" applyFont="1" applyBorder="1" applyAlignment="1" applyProtection="1">
      <alignment horizontal="left" vertical="top" wrapText="1"/>
    </xf>
    <xf numFmtId="0" fontId="2" fillId="0" borderId="15" xfId="0" applyFont="1" applyBorder="1" applyAlignment="1" applyProtection="1">
      <alignment horizontal="left" vertical="top" wrapText="1"/>
    </xf>
    <xf numFmtId="0" fontId="23" fillId="5" borderId="11" xfId="2" applyFont="1" applyFill="1" applyBorder="1" applyAlignment="1" applyProtection="1">
      <alignment horizontal="left" vertical="top" wrapText="1"/>
      <protection hidden="1"/>
    </xf>
    <xf numFmtId="0" fontId="23" fillId="5" borderId="12" xfId="2" applyFont="1" applyFill="1" applyBorder="1" applyAlignment="1" applyProtection="1">
      <alignment horizontal="left" vertical="top" wrapText="1"/>
      <protection hidden="1"/>
    </xf>
    <xf numFmtId="0" fontId="23" fillId="0" borderId="13" xfId="2" applyFont="1" applyBorder="1" applyAlignment="1" applyProtection="1">
      <alignment horizontal="left" vertical="top"/>
    </xf>
    <xf numFmtId="0" fontId="23" fillId="0" borderId="16" xfId="2" applyFont="1" applyBorder="1" applyAlignment="1" applyProtection="1">
      <alignment horizontal="left" vertical="top"/>
    </xf>
    <xf numFmtId="0" fontId="23" fillId="0" borderId="16" xfId="2" applyFont="1" applyBorder="1" applyAlignment="1" applyProtection="1">
      <alignment horizontal="left" vertical="top" wrapText="1"/>
    </xf>
    <xf numFmtId="0" fontId="22" fillId="0" borderId="15" xfId="2" applyFont="1" applyFill="1" applyBorder="1" applyAlignment="1" applyProtection="1">
      <alignment horizontal="left" vertical="top"/>
    </xf>
    <xf numFmtId="0" fontId="23" fillId="0" borderId="1" xfId="2" applyFont="1" applyBorder="1" applyAlignment="1" applyProtection="1">
      <alignment horizontal="left" vertical="top" wrapText="1"/>
    </xf>
    <xf numFmtId="0" fontId="22" fillId="3" borderId="13" xfId="2" applyFont="1" applyFill="1" applyBorder="1" applyAlignment="1" applyProtection="1">
      <alignment horizontal="center" vertical="center"/>
      <protection hidden="1"/>
    </xf>
    <xf numFmtId="0" fontId="22" fillId="3" borderId="16" xfId="2" applyFont="1" applyFill="1" applyBorder="1" applyAlignment="1" applyProtection="1">
      <alignment horizontal="center" vertical="center"/>
      <protection hidden="1"/>
    </xf>
    <xf numFmtId="0" fontId="22" fillId="5" borderId="6" xfId="2" applyFill="1" applyBorder="1" applyAlignment="1" applyProtection="1">
      <alignment horizontal="left" vertical="top"/>
    </xf>
    <xf numFmtId="0" fontId="23" fillId="0" borderId="0" xfId="2" applyFont="1" applyFill="1" applyBorder="1" applyAlignment="1" applyProtection="1">
      <alignment horizontal="left" vertical="top" wrapText="1"/>
    </xf>
    <xf numFmtId="0" fontId="22" fillId="5" borderId="8" xfId="2" applyFont="1" applyFill="1" applyBorder="1" applyAlignment="1" applyProtection="1">
      <alignment horizontal="left" vertical="top" wrapText="1"/>
    </xf>
    <xf numFmtId="0" fontId="22" fillId="5" borderId="0" xfId="2" applyFont="1" applyFill="1" applyBorder="1" applyAlignment="1" applyProtection="1">
      <alignment horizontal="left" vertical="top" wrapText="1"/>
    </xf>
    <xf numFmtId="0" fontId="22" fillId="5" borderId="6" xfId="2" applyFill="1" applyBorder="1" applyAlignment="1" applyProtection="1">
      <alignment horizontal="center"/>
    </xf>
    <xf numFmtId="0" fontId="0" fillId="0" borderId="0" xfId="0" applyAlignment="1">
      <alignment horizontal="left"/>
    </xf>
  </cellXfs>
  <cellStyles count="4">
    <cellStyle name="Hyperlink" xfId="1" builtinId="8"/>
    <cellStyle name="Prozent 2" xfId="3"/>
    <cellStyle name="Standard" xfId="0" builtinId="0"/>
    <cellStyle name="Standard 2" xfId="2"/>
  </cellStyles>
  <dxfs count="52">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theme="1"/>
      </font>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AD$316"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AD$327"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AD$368"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AD$388"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firstButton="1" fmlaLink="$AD$409" lockText="1" noThreeD="1"/>
</file>

<file path=xl/ctrlProps/ctrlProp16.xml><?xml version="1.0" encoding="utf-8"?>
<formControlPr xmlns="http://schemas.microsoft.com/office/spreadsheetml/2009/9/main" objectType="Radio" firstButton="1" fmlaLink="$AD$42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fmlaLink="$AD$443"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fmlaLink="$AD$453"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fmlaLink="$AD$469"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firstButton="1" fmlaLink="$AD$492"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firstButton="1" fmlaLink="$AD$515"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firstButton="1" fmlaLink="$AD$534"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firstButton="1" fmlaLink="$AD$56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firstButton="1" fmlaLink="$AD$613"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firstButton="1" fmlaLink="$AD$660"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CheckBox" fmlaLink="$AD$583" lockText="1" noThreeD="1"/>
</file>

<file path=xl/ctrlProps/ctrlProp62.xml><?xml version="1.0" encoding="utf-8"?>
<formControlPr xmlns="http://schemas.microsoft.com/office/spreadsheetml/2009/9/main" objectType="CheckBox" fmlaLink="$AD$584" lockText="1" noThreeD="1"/>
</file>

<file path=xl/ctrlProps/ctrlProp63.xml><?xml version="1.0" encoding="utf-8"?>
<formControlPr xmlns="http://schemas.microsoft.com/office/spreadsheetml/2009/9/main" objectType="CheckBox" fmlaLink="$AD$585" lockText="1" noThreeD="1"/>
</file>

<file path=xl/ctrlProps/ctrlProp64.xml><?xml version="1.0" encoding="utf-8"?>
<formControlPr xmlns="http://schemas.microsoft.com/office/spreadsheetml/2009/9/main" objectType="CheckBox" fmlaLink="$AE$585" lockText="1" noThreeD="1"/>
</file>

<file path=xl/ctrlProps/ctrlProp65.xml><?xml version="1.0" encoding="utf-8"?>
<formControlPr xmlns="http://schemas.microsoft.com/office/spreadsheetml/2009/9/main" objectType="CheckBox" fmlaLink="$AE$583" lockText="1" noThreeD="1"/>
</file>

<file path=xl/ctrlProps/ctrlProp66.xml><?xml version="1.0" encoding="utf-8"?>
<formControlPr xmlns="http://schemas.microsoft.com/office/spreadsheetml/2009/9/main" objectType="CheckBox" fmlaLink="$AE$584" lockText="1" noThreeD="1"/>
</file>

<file path=xl/ctrlProps/ctrlProp67.xml><?xml version="1.0" encoding="utf-8"?>
<formControlPr xmlns="http://schemas.microsoft.com/office/spreadsheetml/2009/9/main" objectType="CheckBox" fmlaLink="$AD$588" lockText="1" noThreeD="1"/>
</file>

<file path=xl/ctrlProps/ctrlProp68.xml><?xml version="1.0" encoding="utf-8"?>
<formControlPr xmlns="http://schemas.microsoft.com/office/spreadsheetml/2009/9/main" objectType="CheckBox" fmlaLink="$AD$589" lockText="1" noThreeD="1"/>
</file>

<file path=xl/ctrlProps/ctrlProp69.xml><?xml version="1.0" encoding="utf-8"?>
<formControlPr xmlns="http://schemas.microsoft.com/office/spreadsheetml/2009/9/main" objectType="CheckBox" fmlaLink="$AE$588" lockText="1" noThreeD="1"/>
</file>

<file path=xl/ctrlProps/ctrlProp70.xml><?xml version="1.0" encoding="utf-8"?>
<formControlPr xmlns="http://schemas.microsoft.com/office/spreadsheetml/2009/9/main" objectType="CheckBox" fmlaLink="$AE$589" lockText="1" noThreeD="1"/>
</file>

<file path=xl/ctrlProps/ctrlProp71.xml><?xml version="1.0" encoding="utf-8"?>
<formControlPr xmlns="http://schemas.microsoft.com/office/spreadsheetml/2009/9/main" objectType="CheckBox" fmlaLink="$AD$590" lockText="1" noThreeD="1"/>
</file>

<file path=xl/ctrlProps/ctrlProp72.xml><?xml version="1.0" encoding="utf-8"?>
<formControlPr xmlns="http://schemas.microsoft.com/office/spreadsheetml/2009/9/main" objectType="CheckBox" fmlaLink="$AE$590" lockText="1" noThreeD="1"/>
</file>

<file path=xl/ctrlProps/ctrlProp73.xml><?xml version="1.0" encoding="utf-8"?>
<formControlPr xmlns="http://schemas.microsoft.com/office/spreadsheetml/2009/9/main" objectType="CheckBox" fmlaLink="$AD$586" lockText="1" noThreeD="1"/>
</file>

<file path=xl/ctrlProps/ctrlProp74.xml><?xml version="1.0" encoding="utf-8"?>
<formControlPr xmlns="http://schemas.microsoft.com/office/spreadsheetml/2009/9/main" objectType="CheckBox" fmlaLink="$AD$625" lockText="1" noThreeD="1"/>
</file>

<file path=xl/ctrlProps/ctrlProp75.xml><?xml version="1.0" encoding="utf-8"?>
<formControlPr xmlns="http://schemas.microsoft.com/office/spreadsheetml/2009/9/main" objectType="CheckBox" fmlaLink="$AD$636" lockText="1" noThreeD="1"/>
</file>

<file path=xl/ctrlProps/ctrlProp76.xml><?xml version="1.0" encoding="utf-8"?>
<formControlPr xmlns="http://schemas.microsoft.com/office/spreadsheetml/2009/9/main" objectType="CheckBox" fmlaLink="$AD$641" lockText="1" noThreeD="1"/>
</file>

<file path=xl/ctrlProps/ctrlProp77.xml><?xml version="1.0" encoding="utf-8"?>
<formControlPr xmlns="http://schemas.microsoft.com/office/spreadsheetml/2009/9/main" objectType="CheckBox" fmlaLink="$AD$645" lockText="1" noThreeD="1"/>
</file>

<file path=xl/ctrlProps/ctrlProp78.xml><?xml version="1.0" encoding="utf-8"?>
<formControlPr xmlns="http://schemas.microsoft.com/office/spreadsheetml/2009/9/main" objectType="Radio" firstButton="1" fmlaLink="$AD$5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CheckBox" fmlaLink="$AD$621" lockText="1" noThreeD="1"/>
</file>

<file path=xl/ctrlProps/ctrlProp91.xml><?xml version="1.0" encoding="utf-8"?>
<formControlPr xmlns="http://schemas.microsoft.com/office/spreadsheetml/2009/9/main" objectType="CheckBox" fmlaLink="$AD$668" lockText="1" noThreeD="1"/>
</file>

<file path=xl/ctrlProps/ctrlProp92.xml><?xml version="1.0" encoding="utf-8"?>
<formControlPr xmlns="http://schemas.microsoft.com/office/spreadsheetml/2009/9/main" objectType="CheckBox" fmlaLink="$AD$672" lockText="1" noThreeD="1"/>
</file>

<file path=xl/ctrlProps/ctrlProp93.xml><?xml version="1.0" encoding="utf-8"?>
<formControlPr xmlns="http://schemas.microsoft.com/office/spreadsheetml/2009/9/main" objectType="CheckBox" fmlaLink="$AD$676" lockText="1" noThreeD="1"/>
</file>

<file path=xl/ctrlProps/ctrlProp94.xml><?xml version="1.0" encoding="utf-8"?>
<formControlPr xmlns="http://schemas.microsoft.com/office/spreadsheetml/2009/9/main" objectType="CheckBox" fmlaLink="$AD$687" lockText="1" noThreeD="1"/>
</file>

<file path=xl/ctrlProps/ctrlProp95.xml><?xml version="1.0" encoding="utf-8"?>
<formControlPr xmlns="http://schemas.microsoft.com/office/spreadsheetml/2009/9/main" objectType="CheckBox" fmlaLink="$AD$691" lockText="1" noThreeD="1"/>
</file>

<file path=xl/ctrlProps/ctrlProp96.xml><?xml version="1.0" encoding="utf-8"?>
<formControlPr xmlns="http://schemas.microsoft.com/office/spreadsheetml/2009/9/main" objectType="CheckBox" fmlaLink="$AD$695" lockText="1" noThreeD="1"/>
</file>

<file path=xl/ctrlProps/ctrlProp97.xml><?xml version="1.0" encoding="utf-8"?>
<formControlPr xmlns="http://schemas.microsoft.com/office/spreadsheetml/2009/9/main" objectType="CheckBox" fmlaLink="$AD$699" lockText="1" noThreeD="1"/>
</file>

<file path=xl/ctrlProps/ctrlProp98.xml><?xml version="1.0" encoding="utf-8"?>
<formControlPr xmlns="http://schemas.microsoft.com/office/spreadsheetml/2009/9/main" objectType="CheckBox" fmlaLink="$AD$703" lockText="1" noThreeD="1"/>
</file>

<file path=xl/ctrlProps/ctrlProp99.xml><?xml version="1.0" encoding="utf-8"?>
<formControlPr xmlns="http://schemas.microsoft.com/office/spreadsheetml/2009/9/main" objectType="CheckBox" fmlaLink="$AD$707"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CheckBox" fmlaLink="$AE$51" lockText="1" noThreeD="1"/>
</file>

<file path=xl/ctrlProps/ctrlProp110.xml><?xml version="1.0" encoding="utf-8"?>
<formControlPr xmlns="http://schemas.microsoft.com/office/spreadsheetml/2009/9/main" objectType="CheckBox" fmlaLink="$AE$54" lockText="1" noThreeD="1"/>
</file>

<file path=xl/ctrlProps/ctrlProp111.xml><?xml version="1.0" encoding="utf-8"?>
<formControlPr xmlns="http://schemas.microsoft.com/office/spreadsheetml/2009/9/main" objectType="CheckBox" fmlaLink="$AE$55" lockText="1" noThreeD="1"/>
</file>

<file path=xl/ctrlProps/ctrlProp112.xml><?xml version="1.0" encoding="utf-8"?>
<formControlPr xmlns="http://schemas.microsoft.com/office/spreadsheetml/2009/9/main" objectType="CheckBox" fmlaLink="$AE$56" lockText="1" noThreeD="1"/>
</file>

<file path=xl/ctrlProps/ctrlProp113.xml><?xml version="1.0" encoding="utf-8"?>
<formControlPr xmlns="http://schemas.microsoft.com/office/spreadsheetml/2009/9/main" objectType="CheckBox" fmlaLink="$AE$57" lockText="1" noThreeD="1"/>
</file>

<file path=xl/ctrlProps/ctrlProp114.xml><?xml version="1.0" encoding="utf-8"?>
<formControlPr xmlns="http://schemas.microsoft.com/office/spreadsheetml/2009/9/main" objectType="CheckBox" fmlaLink="$AE$58" lockText="1" noThreeD="1"/>
</file>

<file path=xl/ctrlProps/ctrlProp115.xml><?xml version="1.0" encoding="utf-8"?>
<formControlPr xmlns="http://schemas.microsoft.com/office/spreadsheetml/2009/9/main" objectType="CheckBox" fmlaLink="$AE$59" lockText="1" noThreeD="1"/>
</file>

<file path=xl/ctrlProps/ctrlProp116.xml><?xml version="1.0" encoding="utf-8"?>
<formControlPr xmlns="http://schemas.microsoft.com/office/spreadsheetml/2009/9/main" objectType="CheckBox" fmlaLink="$AE$60" lockText="1" noThreeD="1"/>
</file>

<file path=xl/ctrlProps/ctrlProp117.xml><?xml version="1.0" encoding="utf-8"?>
<formControlPr xmlns="http://schemas.microsoft.com/office/spreadsheetml/2009/9/main" objectType="CheckBox" fmlaLink="$AE$61" lockText="1" noThreeD="1"/>
</file>

<file path=xl/ctrlProps/ctrlProp118.xml><?xml version="1.0" encoding="utf-8"?>
<formControlPr xmlns="http://schemas.microsoft.com/office/spreadsheetml/2009/9/main" objectType="CheckBox" fmlaLink="$AE$62" lockText="1" noThreeD="1"/>
</file>

<file path=xl/ctrlProps/ctrlProp119.xml><?xml version="1.0" encoding="utf-8"?>
<formControlPr xmlns="http://schemas.microsoft.com/office/spreadsheetml/2009/9/main" objectType="CheckBox" fmlaLink="$AE$63"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CheckBox" fmlaLink="$AE$52" lockText="1" noThreeD="1"/>
</file>

<file path=xl/ctrlProps/ctrlProp123.xml><?xml version="1.0" encoding="utf-8"?>
<formControlPr xmlns="http://schemas.microsoft.com/office/spreadsheetml/2009/9/main" objectType="CheckBox" fmlaLink="$AE$53" lockText="1" noThreeD="1"/>
</file>

<file path=xl/ctrlProps/ctrlProp124.xml><?xml version="1.0" encoding="utf-8"?>
<formControlPr xmlns="http://schemas.microsoft.com/office/spreadsheetml/2009/9/main" objectType="CheckBox" fmlaLink="$AD$537" lockText="1" noThreeD="1"/>
</file>

<file path=xl/ctrlProps/ctrlProp125.xml><?xml version="1.0" encoding="utf-8"?>
<formControlPr xmlns="http://schemas.microsoft.com/office/spreadsheetml/2009/9/main" objectType="CheckBox" fmlaLink="$AD$538" lockText="1" noThreeD="1"/>
</file>

<file path=xl/ctrlProps/ctrlProp126.xml><?xml version="1.0" encoding="utf-8"?>
<formControlPr xmlns="http://schemas.microsoft.com/office/spreadsheetml/2009/9/main" objectType="CheckBox" fmlaLink="$AD$539" lockText="1" noThreeD="1"/>
</file>

<file path=xl/ctrlProps/ctrlProp127.xml><?xml version="1.0" encoding="utf-8"?>
<formControlPr xmlns="http://schemas.microsoft.com/office/spreadsheetml/2009/9/main" objectType="CheckBox" fmlaLink="$AD$540" lockText="1" noThreeD="1"/>
</file>

<file path=xl/ctrlProps/ctrlProp128.xml><?xml version="1.0" encoding="utf-8"?>
<formControlPr xmlns="http://schemas.microsoft.com/office/spreadsheetml/2009/9/main" objectType="CheckBox" fmlaLink="$AD$542" lockText="1" noThreeD="1"/>
</file>

<file path=xl/ctrlProps/ctrlProp129.xml><?xml version="1.0" encoding="utf-8"?>
<formControlPr xmlns="http://schemas.microsoft.com/office/spreadsheetml/2009/9/main" objectType="CheckBox" fmlaLink="$AD$54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315</xdr:row>
          <xdr:rowOff>9525</xdr:rowOff>
        </xdr:from>
        <xdr:to>
          <xdr:col>29</xdr:col>
          <xdr:colOff>0</xdr:colOff>
          <xdr:row>316</xdr:row>
          <xdr:rowOff>0</xdr:rowOff>
        </xdr:to>
        <xdr:sp macro="" textlink="">
          <xdr:nvSpPr>
            <xdr:cNvPr id="1333" name="Option Button 309" hidden="1">
              <a:extLst>
                <a:ext uri="{63B3BB69-23CF-44E3-9099-C40C66FF867C}">
                  <a14:compatExt spid="_x0000_s1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316</xdr:row>
          <xdr:rowOff>9525</xdr:rowOff>
        </xdr:from>
        <xdr:to>
          <xdr:col>29</xdr:col>
          <xdr:colOff>0</xdr:colOff>
          <xdr:row>317</xdr:row>
          <xdr:rowOff>0</xdr:rowOff>
        </xdr:to>
        <xdr:sp macro="" textlink="">
          <xdr:nvSpPr>
            <xdr:cNvPr id="1334" name="Option Button 310" hidden="1">
              <a:extLst>
                <a:ext uri="{63B3BB69-23CF-44E3-9099-C40C66FF867C}">
                  <a14:compatExt spid="_x0000_s1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317</xdr:row>
          <xdr:rowOff>9525</xdr:rowOff>
        </xdr:from>
        <xdr:to>
          <xdr:col>29</xdr:col>
          <xdr:colOff>0</xdr:colOff>
          <xdr:row>317</xdr:row>
          <xdr:rowOff>400050</xdr:rowOff>
        </xdr:to>
        <xdr:sp macro="" textlink="">
          <xdr:nvSpPr>
            <xdr:cNvPr id="1335" name="Option Button 311" hidden="1">
              <a:extLst>
                <a:ext uri="{63B3BB69-23CF-44E3-9099-C40C66FF867C}">
                  <a14:compatExt spid="_x0000_s1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318</xdr:row>
          <xdr:rowOff>9525</xdr:rowOff>
        </xdr:from>
        <xdr:to>
          <xdr:col>29</xdr:col>
          <xdr:colOff>0</xdr:colOff>
          <xdr:row>318</xdr:row>
          <xdr:rowOff>390525</xdr:rowOff>
        </xdr:to>
        <xdr:sp macro="" textlink="">
          <xdr:nvSpPr>
            <xdr:cNvPr id="1336" name="Option Button 312" hidden="1">
              <a:extLst>
                <a:ext uri="{63B3BB69-23CF-44E3-9099-C40C66FF867C}">
                  <a14:compatExt spid="_x0000_s1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326</xdr:row>
          <xdr:rowOff>9525</xdr:rowOff>
        </xdr:from>
        <xdr:to>
          <xdr:col>29</xdr:col>
          <xdr:colOff>0</xdr:colOff>
          <xdr:row>327</xdr:row>
          <xdr:rowOff>0</xdr:rowOff>
        </xdr:to>
        <xdr:sp macro="" textlink="">
          <xdr:nvSpPr>
            <xdr:cNvPr id="1337" name="Option Button 313" hidden="1">
              <a:extLst>
                <a:ext uri="{63B3BB69-23CF-44E3-9099-C40C66FF867C}">
                  <a14:compatExt spid="_x0000_s1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327</xdr:row>
          <xdr:rowOff>9525</xdr:rowOff>
        </xdr:from>
        <xdr:to>
          <xdr:col>29</xdr:col>
          <xdr:colOff>0</xdr:colOff>
          <xdr:row>328</xdr:row>
          <xdr:rowOff>0</xdr:rowOff>
        </xdr:to>
        <xdr:sp macro="" textlink="">
          <xdr:nvSpPr>
            <xdr:cNvPr id="1338" name="Option Button 314" hidden="1">
              <a:extLst>
                <a:ext uri="{63B3BB69-23CF-44E3-9099-C40C66FF867C}">
                  <a14:compatExt spid="_x0000_s1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328</xdr:row>
          <xdr:rowOff>9525</xdr:rowOff>
        </xdr:from>
        <xdr:to>
          <xdr:col>29</xdr:col>
          <xdr:colOff>0</xdr:colOff>
          <xdr:row>328</xdr:row>
          <xdr:rowOff>533400</xdr:rowOff>
        </xdr:to>
        <xdr:sp macro="" textlink="">
          <xdr:nvSpPr>
            <xdr:cNvPr id="1339" name="Option Button 315" hidden="1">
              <a:extLst>
                <a:ext uri="{63B3BB69-23CF-44E3-9099-C40C66FF867C}">
                  <a14:compatExt spid="_x0000_s1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329</xdr:row>
          <xdr:rowOff>9525</xdr:rowOff>
        </xdr:from>
        <xdr:to>
          <xdr:col>29</xdr:col>
          <xdr:colOff>0</xdr:colOff>
          <xdr:row>330</xdr:row>
          <xdr:rowOff>0</xdr:rowOff>
        </xdr:to>
        <xdr:sp macro="" textlink="">
          <xdr:nvSpPr>
            <xdr:cNvPr id="1340" name="Option Button 316" hidden="1">
              <a:extLst>
                <a:ext uri="{63B3BB69-23CF-44E3-9099-C40C66FF867C}">
                  <a14:compatExt spid="_x0000_s1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367</xdr:row>
          <xdr:rowOff>9525</xdr:rowOff>
        </xdr:from>
        <xdr:to>
          <xdr:col>29</xdr:col>
          <xdr:colOff>0</xdr:colOff>
          <xdr:row>368</xdr:row>
          <xdr:rowOff>0</xdr:rowOff>
        </xdr:to>
        <xdr:sp macro="" textlink="">
          <xdr:nvSpPr>
            <xdr:cNvPr id="1341" name="Option Button 317" hidden="1">
              <a:extLst>
                <a:ext uri="{63B3BB69-23CF-44E3-9099-C40C66FF867C}">
                  <a14:compatExt spid="_x0000_s1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368</xdr:row>
          <xdr:rowOff>9525</xdr:rowOff>
        </xdr:from>
        <xdr:to>
          <xdr:col>29</xdr:col>
          <xdr:colOff>0</xdr:colOff>
          <xdr:row>369</xdr:row>
          <xdr:rowOff>0</xdr:rowOff>
        </xdr:to>
        <xdr:sp macro="" textlink="">
          <xdr:nvSpPr>
            <xdr:cNvPr id="1342" name="Option Button 318" hidden="1">
              <a:extLst>
                <a:ext uri="{63B3BB69-23CF-44E3-9099-C40C66FF867C}">
                  <a14:compatExt spid="_x0000_s1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369</xdr:row>
          <xdr:rowOff>9525</xdr:rowOff>
        </xdr:from>
        <xdr:to>
          <xdr:col>29</xdr:col>
          <xdr:colOff>0</xdr:colOff>
          <xdr:row>370</xdr:row>
          <xdr:rowOff>0</xdr:rowOff>
        </xdr:to>
        <xdr:sp macro="" textlink="">
          <xdr:nvSpPr>
            <xdr:cNvPr id="1343" name="Option Button 319" hidden="1">
              <a:extLst>
                <a:ext uri="{63B3BB69-23CF-44E3-9099-C40C66FF867C}">
                  <a14:compatExt spid="_x0000_s1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370</xdr:row>
          <xdr:rowOff>9525</xdr:rowOff>
        </xdr:from>
        <xdr:to>
          <xdr:col>29</xdr:col>
          <xdr:colOff>0</xdr:colOff>
          <xdr:row>371</xdr:row>
          <xdr:rowOff>0</xdr:rowOff>
        </xdr:to>
        <xdr:sp macro="" textlink="">
          <xdr:nvSpPr>
            <xdr:cNvPr id="1344" name="Option Button 320" hidden="1">
              <a:extLst>
                <a:ext uri="{63B3BB69-23CF-44E3-9099-C40C66FF867C}">
                  <a14:compatExt spid="_x0000_s1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387</xdr:row>
          <xdr:rowOff>9525</xdr:rowOff>
        </xdr:from>
        <xdr:to>
          <xdr:col>29</xdr:col>
          <xdr:colOff>0</xdr:colOff>
          <xdr:row>388</xdr:row>
          <xdr:rowOff>0</xdr:rowOff>
        </xdr:to>
        <xdr:sp macro="" textlink="">
          <xdr:nvSpPr>
            <xdr:cNvPr id="1345" name="Option Button 321" hidden="1">
              <a:extLst>
                <a:ext uri="{63B3BB69-23CF-44E3-9099-C40C66FF867C}">
                  <a14:compatExt spid="_x0000_s1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388</xdr:row>
          <xdr:rowOff>0</xdr:rowOff>
        </xdr:from>
        <xdr:to>
          <xdr:col>29</xdr:col>
          <xdr:colOff>0</xdr:colOff>
          <xdr:row>390</xdr:row>
          <xdr:rowOff>0</xdr:rowOff>
        </xdr:to>
        <xdr:sp macro="" textlink="">
          <xdr:nvSpPr>
            <xdr:cNvPr id="1346" name="Option Button 322" hidden="1">
              <a:extLst>
                <a:ext uri="{63B3BB69-23CF-44E3-9099-C40C66FF867C}">
                  <a14:compatExt spid="_x0000_s1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408</xdr:row>
          <xdr:rowOff>9525</xdr:rowOff>
        </xdr:from>
        <xdr:to>
          <xdr:col>29</xdr:col>
          <xdr:colOff>0</xdr:colOff>
          <xdr:row>409</xdr:row>
          <xdr:rowOff>0</xdr:rowOff>
        </xdr:to>
        <xdr:sp macro="" textlink="">
          <xdr:nvSpPr>
            <xdr:cNvPr id="1347" name="Option Button 323" hidden="1">
              <a:extLst>
                <a:ext uri="{63B3BB69-23CF-44E3-9099-C40C66FF867C}">
                  <a14:compatExt spid="_x0000_s1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420</xdr:row>
          <xdr:rowOff>9525</xdr:rowOff>
        </xdr:from>
        <xdr:to>
          <xdr:col>29</xdr:col>
          <xdr:colOff>0</xdr:colOff>
          <xdr:row>421</xdr:row>
          <xdr:rowOff>0</xdr:rowOff>
        </xdr:to>
        <xdr:sp macro="" textlink="">
          <xdr:nvSpPr>
            <xdr:cNvPr id="1349" name="Option Button 325" hidden="1">
              <a:extLst>
                <a:ext uri="{63B3BB69-23CF-44E3-9099-C40C66FF867C}">
                  <a14:compatExt spid="_x0000_s1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421</xdr:row>
          <xdr:rowOff>9525</xdr:rowOff>
        </xdr:from>
        <xdr:to>
          <xdr:col>29</xdr:col>
          <xdr:colOff>0</xdr:colOff>
          <xdr:row>421</xdr:row>
          <xdr:rowOff>247650</xdr:rowOff>
        </xdr:to>
        <xdr:sp macro="" textlink="">
          <xdr:nvSpPr>
            <xdr:cNvPr id="1350" name="Option Button 326" hidden="1">
              <a:extLst>
                <a:ext uri="{63B3BB69-23CF-44E3-9099-C40C66FF867C}">
                  <a14:compatExt spid="_x0000_s1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422</xdr:row>
          <xdr:rowOff>9525</xdr:rowOff>
        </xdr:from>
        <xdr:to>
          <xdr:col>29</xdr:col>
          <xdr:colOff>0</xdr:colOff>
          <xdr:row>423</xdr:row>
          <xdr:rowOff>0</xdr:rowOff>
        </xdr:to>
        <xdr:sp macro="" textlink="">
          <xdr:nvSpPr>
            <xdr:cNvPr id="1351" name="Option Button 327" hidden="1">
              <a:extLst>
                <a:ext uri="{63B3BB69-23CF-44E3-9099-C40C66FF867C}">
                  <a14:compatExt spid="_x0000_s1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423</xdr:row>
          <xdr:rowOff>9525</xdr:rowOff>
        </xdr:from>
        <xdr:to>
          <xdr:col>29</xdr:col>
          <xdr:colOff>0</xdr:colOff>
          <xdr:row>423</xdr:row>
          <xdr:rowOff>247650</xdr:rowOff>
        </xdr:to>
        <xdr:sp macro="" textlink="">
          <xdr:nvSpPr>
            <xdr:cNvPr id="1352" name="Option Button 328" hidden="1">
              <a:extLst>
                <a:ext uri="{63B3BB69-23CF-44E3-9099-C40C66FF867C}">
                  <a14:compatExt spid="_x0000_s1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442</xdr:row>
          <xdr:rowOff>9525</xdr:rowOff>
        </xdr:from>
        <xdr:to>
          <xdr:col>29</xdr:col>
          <xdr:colOff>0</xdr:colOff>
          <xdr:row>443</xdr:row>
          <xdr:rowOff>0</xdr:rowOff>
        </xdr:to>
        <xdr:sp macro="" textlink="">
          <xdr:nvSpPr>
            <xdr:cNvPr id="1353" name="Option Button 329" hidden="1">
              <a:extLst>
                <a:ext uri="{63B3BB69-23CF-44E3-9099-C40C66FF867C}">
                  <a14:compatExt spid="_x0000_s1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443</xdr:row>
          <xdr:rowOff>9525</xdr:rowOff>
        </xdr:from>
        <xdr:to>
          <xdr:col>29</xdr:col>
          <xdr:colOff>0</xdr:colOff>
          <xdr:row>443</xdr:row>
          <xdr:rowOff>400050</xdr:rowOff>
        </xdr:to>
        <xdr:sp macro="" textlink="">
          <xdr:nvSpPr>
            <xdr:cNvPr id="1354" name="Option Button 330" hidden="1">
              <a:extLst>
                <a:ext uri="{63B3BB69-23CF-44E3-9099-C40C66FF867C}">
                  <a14:compatExt spid="_x0000_s1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452</xdr:row>
          <xdr:rowOff>9525</xdr:rowOff>
        </xdr:from>
        <xdr:to>
          <xdr:col>29</xdr:col>
          <xdr:colOff>0</xdr:colOff>
          <xdr:row>453</xdr:row>
          <xdr:rowOff>19050</xdr:rowOff>
        </xdr:to>
        <xdr:sp macro="" textlink="">
          <xdr:nvSpPr>
            <xdr:cNvPr id="1355" name="Option Button 331" hidden="1">
              <a:extLst>
                <a:ext uri="{63B3BB69-23CF-44E3-9099-C40C66FF867C}">
                  <a14:compatExt spid="_x0000_s1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453</xdr:row>
          <xdr:rowOff>9525</xdr:rowOff>
        </xdr:from>
        <xdr:to>
          <xdr:col>29</xdr:col>
          <xdr:colOff>0</xdr:colOff>
          <xdr:row>454</xdr:row>
          <xdr:rowOff>0</xdr:rowOff>
        </xdr:to>
        <xdr:sp macro="" textlink="">
          <xdr:nvSpPr>
            <xdr:cNvPr id="1356" name="Option Button 332" hidden="1">
              <a:extLst>
                <a:ext uri="{63B3BB69-23CF-44E3-9099-C40C66FF867C}">
                  <a14:compatExt spid="_x0000_s1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454</xdr:row>
          <xdr:rowOff>9525</xdr:rowOff>
        </xdr:from>
        <xdr:to>
          <xdr:col>29</xdr:col>
          <xdr:colOff>0</xdr:colOff>
          <xdr:row>454</xdr:row>
          <xdr:rowOff>400050</xdr:rowOff>
        </xdr:to>
        <xdr:sp macro="" textlink="">
          <xdr:nvSpPr>
            <xdr:cNvPr id="1357" name="Option Button 333" hidden="1">
              <a:extLst>
                <a:ext uri="{63B3BB69-23CF-44E3-9099-C40C66FF867C}">
                  <a14:compatExt spid="_x0000_s1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455</xdr:row>
          <xdr:rowOff>9525</xdr:rowOff>
        </xdr:from>
        <xdr:to>
          <xdr:col>29</xdr:col>
          <xdr:colOff>0</xdr:colOff>
          <xdr:row>456</xdr:row>
          <xdr:rowOff>0</xdr:rowOff>
        </xdr:to>
        <xdr:sp macro="" textlink="">
          <xdr:nvSpPr>
            <xdr:cNvPr id="1358" name="Option Button 334" hidden="1">
              <a:extLst>
                <a:ext uri="{63B3BB69-23CF-44E3-9099-C40C66FF867C}">
                  <a14:compatExt spid="_x0000_s1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468</xdr:row>
          <xdr:rowOff>9525</xdr:rowOff>
        </xdr:from>
        <xdr:to>
          <xdr:col>29</xdr:col>
          <xdr:colOff>0</xdr:colOff>
          <xdr:row>469</xdr:row>
          <xdr:rowOff>0</xdr:rowOff>
        </xdr:to>
        <xdr:sp macro="" textlink="">
          <xdr:nvSpPr>
            <xdr:cNvPr id="1359" name="Option Button 335" hidden="1">
              <a:extLst>
                <a:ext uri="{63B3BB69-23CF-44E3-9099-C40C66FF867C}">
                  <a14:compatExt spid="_x0000_s1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469</xdr:row>
          <xdr:rowOff>9525</xdr:rowOff>
        </xdr:from>
        <xdr:to>
          <xdr:col>29</xdr:col>
          <xdr:colOff>0</xdr:colOff>
          <xdr:row>470</xdr:row>
          <xdr:rowOff>0</xdr:rowOff>
        </xdr:to>
        <xdr:sp macro="" textlink="">
          <xdr:nvSpPr>
            <xdr:cNvPr id="1360" name="Option Button 336" hidden="1">
              <a:extLst>
                <a:ext uri="{63B3BB69-23CF-44E3-9099-C40C66FF867C}">
                  <a14:compatExt spid="_x0000_s1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470</xdr:row>
          <xdr:rowOff>9525</xdr:rowOff>
        </xdr:from>
        <xdr:to>
          <xdr:col>29</xdr:col>
          <xdr:colOff>0</xdr:colOff>
          <xdr:row>471</xdr:row>
          <xdr:rowOff>0</xdr:rowOff>
        </xdr:to>
        <xdr:sp macro="" textlink="">
          <xdr:nvSpPr>
            <xdr:cNvPr id="1361" name="Option Button 337" hidden="1">
              <a:extLst>
                <a:ext uri="{63B3BB69-23CF-44E3-9099-C40C66FF867C}">
                  <a14:compatExt spid="_x0000_s1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491</xdr:row>
          <xdr:rowOff>9525</xdr:rowOff>
        </xdr:from>
        <xdr:to>
          <xdr:col>29</xdr:col>
          <xdr:colOff>0</xdr:colOff>
          <xdr:row>492</xdr:row>
          <xdr:rowOff>0</xdr:rowOff>
        </xdr:to>
        <xdr:sp macro="" textlink="">
          <xdr:nvSpPr>
            <xdr:cNvPr id="1362" name="Option Button 338" hidden="1">
              <a:extLst>
                <a:ext uri="{63B3BB69-23CF-44E3-9099-C40C66FF867C}">
                  <a14:compatExt spid="_x0000_s1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492</xdr:row>
          <xdr:rowOff>9525</xdr:rowOff>
        </xdr:from>
        <xdr:to>
          <xdr:col>29</xdr:col>
          <xdr:colOff>0</xdr:colOff>
          <xdr:row>493</xdr:row>
          <xdr:rowOff>0</xdr:rowOff>
        </xdr:to>
        <xdr:sp macro="" textlink="">
          <xdr:nvSpPr>
            <xdr:cNvPr id="1363" name="Option Button 339" hidden="1">
              <a:extLst>
                <a:ext uri="{63B3BB69-23CF-44E3-9099-C40C66FF867C}">
                  <a14:compatExt spid="_x0000_s1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493</xdr:row>
          <xdr:rowOff>9525</xdr:rowOff>
        </xdr:from>
        <xdr:to>
          <xdr:col>29</xdr:col>
          <xdr:colOff>0</xdr:colOff>
          <xdr:row>494</xdr:row>
          <xdr:rowOff>0</xdr:rowOff>
        </xdr:to>
        <xdr:sp macro="" textlink="">
          <xdr:nvSpPr>
            <xdr:cNvPr id="1364" name="Option Button 340" hidden="1">
              <a:extLst>
                <a:ext uri="{63B3BB69-23CF-44E3-9099-C40C66FF867C}">
                  <a14:compatExt spid="_x0000_s1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494</xdr:row>
          <xdr:rowOff>9525</xdr:rowOff>
        </xdr:from>
        <xdr:to>
          <xdr:col>29</xdr:col>
          <xdr:colOff>0</xdr:colOff>
          <xdr:row>495</xdr:row>
          <xdr:rowOff>0</xdr:rowOff>
        </xdr:to>
        <xdr:sp macro="" textlink="">
          <xdr:nvSpPr>
            <xdr:cNvPr id="1365" name="Option Button 341" hidden="1">
              <a:extLst>
                <a:ext uri="{63B3BB69-23CF-44E3-9099-C40C66FF867C}">
                  <a14:compatExt spid="_x0000_s1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514</xdr:row>
          <xdr:rowOff>9525</xdr:rowOff>
        </xdr:from>
        <xdr:to>
          <xdr:col>16</xdr:col>
          <xdr:colOff>19050</xdr:colOff>
          <xdr:row>514</xdr:row>
          <xdr:rowOff>628650</xdr:rowOff>
        </xdr:to>
        <xdr:sp macro="" textlink="">
          <xdr:nvSpPr>
            <xdr:cNvPr id="1366" name="Option Button 342" hidden="1">
              <a:extLst>
                <a:ext uri="{63B3BB69-23CF-44E3-9099-C40C66FF867C}">
                  <a14:compatExt spid="_x0000_s1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514</xdr:row>
          <xdr:rowOff>9525</xdr:rowOff>
        </xdr:from>
        <xdr:to>
          <xdr:col>22</xdr:col>
          <xdr:colOff>0</xdr:colOff>
          <xdr:row>514</xdr:row>
          <xdr:rowOff>628650</xdr:rowOff>
        </xdr:to>
        <xdr:sp macro="" textlink="">
          <xdr:nvSpPr>
            <xdr:cNvPr id="1367" name="Option Button 343" hidden="1">
              <a:extLst>
                <a:ext uri="{63B3BB69-23CF-44E3-9099-C40C66FF867C}">
                  <a14:compatExt spid="_x0000_s1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514</xdr:row>
          <xdr:rowOff>9525</xdr:rowOff>
        </xdr:from>
        <xdr:to>
          <xdr:col>29</xdr:col>
          <xdr:colOff>0</xdr:colOff>
          <xdr:row>514</xdr:row>
          <xdr:rowOff>628650</xdr:rowOff>
        </xdr:to>
        <xdr:sp macro="" textlink="">
          <xdr:nvSpPr>
            <xdr:cNvPr id="1368" name="Option Button 344" hidden="1">
              <a:extLst>
                <a:ext uri="{63B3BB69-23CF-44E3-9099-C40C66FF867C}">
                  <a14:compatExt spid="_x0000_s1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515</xdr:row>
          <xdr:rowOff>9525</xdr:rowOff>
        </xdr:from>
        <xdr:to>
          <xdr:col>16</xdr:col>
          <xdr:colOff>19050</xdr:colOff>
          <xdr:row>515</xdr:row>
          <xdr:rowOff>800100</xdr:rowOff>
        </xdr:to>
        <xdr:sp macro="" textlink="">
          <xdr:nvSpPr>
            <xdr:cNvPr id="1369" name="Option Button 345" hidden="1">
              <a:extLst>
                <a:ext uri="{63B3BB69-23CF-44E3-9099-C40C66FF867C}">
                  <a14:compatExt spid="_x0000_s1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515</xdr:row>
          <xdr:rowOff>9525</xdr:rowOff>
        </xdr:from>
        <xdr:to>
          <xdr:col>22</xdr:col>
          <xdr:colOff>0</xdr:colOff>
          <xdr:row>515</xdr:row>
          <xdr:rowOff>800100</xdr:rowOff>
        </xdr:to>
        <xdr:sp macro="" textlink="">
          <xdr:nvSpPr>
            <xdr:cNvPr id="1370" name="Option Button 346" hidden="1">
              <a:extLst>
                <a:ext uri="{63B3BB69-23CF-44E3-9099-C40C66FF867C}">
                  <a14:compatExt spid="_x0000_s1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515</xdr:row>
          <xdr:rowOff>9525</xdr:rowOff>
        </xdr:from>
        <xdr:to>
          <xdr:col>29</xdr:col>
          <xdr:colOff>0</xdr:colOff>
          <xdr:row>515</xdr:row>
          <xdr:rowOff>800100</xdr:rowOff>
        </xdr:to>
        <xdr:sp macro="" textlink="">
          <xdr:nvSpPr>
            <xdr:cNvPr id="1371" name="Option Button 347" hidden="1">
              <a:extLst>
                <a:ext uri="{63B3BB69-23CF-44E3-9099-C40C66FF867C}">
                  <a14:compatExt spid="_x0000_s1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516</xdr:row>
          <xdr:rowOff>9525</xdr:rowOff>
        </xdr:from>
        <xdr:to>
          <xdr:col>16</xdr:col>
          <xdr:colOff>19050</xdr:colOff>
          <xdr:row>516</xdr:row>
          <xdr:rowOff>1685925</xdr:rowOff>
        </xdr:to>
        <xdr:sp macro="" textlink="">
          <xdr:nvSpPr>
            <xdr:cNvPr id="1372" name="Option Button 348" hidden="1">
              <a:extLst>
                <a:ext uri="{63B3BB69-23CF-44E3-9099-C40C66FF867C}">
                  <a14:compatExt spid="_x0000_s1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516</xdr:row>
          <xdr:rowOff>9525</xdr:rowOff>
        </xdr:from>
        <xdr:to>
          <xdr:col>22</xdr:col>
          <xdr:colOff>0</xdr:colOff>
          <xdr:row>516</xdr:row>
          <xdr:rowOff>1685925</xdr:rowOff>
        </xdr:to>
        <xdr:sp macro="" textlink="">
          <xdr:nvSpPr>
            <xdr:cNvPr id="1373" name="Option Button 349" hidden="1">
              <a:extLst>
                <a:ext uri="{63B3BB69-23CF-44E3-9099-C40C66FF867C}">
                  <a14:compatExt spid="_x0000_s1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516</xdr:row>
          <xdr:rowOff>9525</xdr:rowOff>
        </xdr:from>
        <xdr:to>
          <xdr:col>29</xdr:col>
          <xdr:colOff>0</xdr:colOff>
          <xdr:row>516</xdr:row>
          <xdr:rowOff>1685925</xdr:rowOff>
        </xdr:to>
        <xdr:sp macro="" textlink="">
          <xdr:nvSpPr>
            <xdr:cNvPr id="1374" name="Option Button 350" hidden="1">
              <a:extLst>
                <a:ext uri="{63B3BB69-23CF-44E3-9099-C40C66FF867C}">
                  <a14:compatExt spid="_x0000_s1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533</xdr:row>
          <xdr:rowOff>9525</xdr:rowOff>
        </xdr:from>
        <xdr:to>
          <xdr:col>29</xdr:col>
          <xdr:colOff>0</xdr:colOff>
          <xdr:row>534</xdr:row>
          <xdr:rowOff>0</xdr:rowOff>
        </xdr:to>
        <xdr:sp macro="" textlink="">
          <xdr:nvSpPr>
            <xdr:cNvPr id="1375" name="Option Button 351" hidden="1">
              <a:extLst>
                <a:ext uri="{63B3BB69-23CF-44E3-9099-C40C66FF867C}">
                  <a14:compatExt spid="_x0000_s1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534</xdr:row>
          <xdr:rowOff>9525</xdr:rowOff>
        </xdr:from>
        <xdr:to>
          <xdr:col>29</xdr:col>
          <xdr:colOff>0</xdr:colOff>
          <xdr:row>535</xdr:row>
          <xdr:rowOff>0</xdr:rowOff>
        </xdr:to>
        <xdr:sp macro="" textlink="">
          <xdr:nvSpPr>
            <xdr:cNvPr id="1376" name="Option Button 352" hidden="1">
              <a:extLst>
                <a:ext uri="{63B3BB69-23CF-44E3-9099-C40C66FF867C}">
                  <a14:compatExt spid="_x0000_s1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560</xdr:row>
          <xdr:rowOff>9525</xdr:rowOff>
        </xdr:from>
        <xdr:to>
          <xdr:col>29</xdr:col>
          <xdr:colOff>0</xdr:colOff>
          <xdr:row>561</xdr:row>
          <xdr:rowOff>0</xdr:rowOff>
        </xdr:to>
        <xdr:sp macro="" textlink="">
          <xdr:nvSpPr>
            <xdr:cNvPr id="1377" name="Option Button 353" hidden="1">
              <a:extLst>
                <a:ext uri="{63B3BB69-23CF-44E3-9099-C40C66FF867C}">
                  <a14:compatExt spid="_x0000_s1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561</xdr:row>
          <xdr:rowOff>9525</xdr:rowOff>
        </xdr:from>
        <xdr:to>
          <xdr:col>29</xdr:col>
          <xdr:colOff>0</xdr:colOff>
          <xdr:row>562</xdr:row>
          <xdr:rowOff>47625</xdr:rowOff>
        </xdr:to>
        <xdr:sp macro="" textlink="">
          <xdr:nvSpPr>
            <xdr:cNvPr id="1378" name="Option Button 354" hidden="1">
              <a:extLst>
                <a:ext uri="{63B3BB69-23CF-44E3-9099-C40C66FF867C}">
                  <a14:compatExt spid="_x0000_s1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612</xdr:row>
          <xdr:rowOff>9525</xdr:rowOff>
        </xdr:from>
        <xdr:to>
          <xdr:col>29</xdr:col>
          <xdr:colOff>0</xdr:colOff>
          <xdr:row>613</xdr:row>
          <xdr:rowOff>0</xdr:rowOff>
        </xdr:to>
        <xdr:sp macro="" textlink="">
          <xdr:nvSpPr>
            <xdr:cNvPr id="1394" name="Option Button 370" hidden="1">
              <a:extLst>
                <a:ext uri="{63B3BB69-23CF-44E3-9099-C40C66FF867C}">
                  <a14:compatExt spid="_x0000_s1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613</xdr:row>
          <xdr:rowOff>9525</xdr:rowOff>
        </xdr:from>
        <xdr:to>
          <xdr:col>29</xdr:col>
          <xdr:colOff>0</xdr:colOff>
          <xdr:row>614</xdr:row>
          <xdr:rowOff>0</xdr:rowOff>
        </xdr:to>
        <xdr:sp macro="" textlink="">
          <xdr:nvSpPr>
            <xdr:cNvPr id="1395" name="Option Button 371" hidden="1">
              <a:extLst>
                <a:ext uri="{63B3BB69-23CF-44E3-9099-C40C66FF867C}">
                  <a14:compatExt spid="_x0000_s1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659</xdr:row>
          <xdr:rowOff>9525</xdr:rowOff>
        </xdr:from>
        <xdr:to>
          <xdr:col>29</xdr:col>
          <xdr:colOff>0</xdr:colOff>
          <xdr:row>660</xdr:row>
          <xdr:rowOff>0</xdr:rowOff>
        </xdr:to>
        <xdr:sp macro="" textlink="">
          <xdr:nvSpPr>
            <xdr:cNvPr id="1405" name="Option Button 381" hidden="1">
              <a:extLst>
                <a:ext uri="{63B3BB69-23CF-44E3-9099-C40C66FF867C}">
                  <a14:compatExt spid="_x0000_s1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660</xdr:row>
          <xdr:rowOff>9525</xdr:rowOff>
        </xdr:from>
        <xdr:to>
          <xdr:col>29</xdr:col>
          <xdr:colOff>0</xdr:colOff>
          <xdr:row>661</xdr:row>
          <xdr:rowOff>0</xdr:rowOff>
        </xdr:to>
        <xdr:sp macro="" textlink="">
          <xdr:nvSpPr>
            <xdr:cNvPr id="1406" name="Option Button 382" hidden="1">
              <a:extLst>
                <a:ext uri="{63B3BB69-23CF-44E3-9099-C40C66FF867C}">
                  <a14:compatExt spid="_x0000_s1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315</xdr:row>
          <xdr:rowOff>0</xdr:rowOff>
        </xdr:from>
        <xdr:to>
          <xdr:col>29</xdr:col>
          <xdr:colOff>0</xdr:colOff>
          <xdr:row>319</xdr:row>
          <xdr:rowOff>0</xdr:rowOff>
        </xdr:to>
        <xdr:sp macro="" textlink="">
          <xdr:nvSpPr>
            <xdr:cNvPr id="1419" name="Group Box 395" hidden="1">
              <a:extLst>
                <a:ext uri="{63B3BB69-23CF-44E3-9099-C40C66FF867C}">
                  <a14:compatExt spid="_x0000_s1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326</xdr:row>
          <xdr:rowOff>0</xdr:rowOff>
        </xdr:from>
        <xdr:to>
          <xdr:col>29</xdr:col>
          <xdr:colOff>0</xdr:colOff>
          <xdr:row>330</xdr:row>
          <xdr:rowOff>0</xdr:rowOff>
        </xdr:to>
        <xdr:sp macro="" textlink="">
          <xdr:nvSpPr>
            <xdr:cNvPr id="1420" name="Group Box 396" hidden="1">
              <a:extLst>
                <a:ext uri="{63B3BB69-23CF-44E3-9099-C40C66FF867C}">
                  <a14:compatExt spid="_x0000_s1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367</xdr:row>
          <xdr:rowOff>0</xdr:rowOff>
        </xdr:from>
        <xdr:to>
          <xdr:col>29</xdr:col>
          <xdr:colOff>0</xdr:colOff>
          <xdr:row>371</xdr:row>
          <xdr:rowOff>0</xdr:rowOff>
        </xdr:to>
        <xdr:sp macro="" textlink="">
          <xdr:nvSpPr>
            <xdr:cNvPr id="1421" name="Group Box 397" hidden="1">
              <a:extLst>
                <a:ext uri="{63B3BB69-23CF-44E3-9099-C40C66FF867C}">
                  <a14:compatExt spid="_x0000_s1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420</xdr:row>
          <xdr:rowOff>0</xdr:rowOff>
        </xdr:from>
        <xdr:to>
          <xdr:col>29</xdr:col>
          <xdr:colOff>0</xdr:colOff>
          <xdr:row>424</xdr:row>
          <xdr:rowOff>0</xdr:rowOff>
        </xdr:to>
        <xdr:sp macro="" textlink="">
          <xdr:nvSpPr>
            <xdr:cNvPr id="1424" name="Group Box 400" hidden="1">
              <a:extLst>
                <a:ext uri="{63B3BB69-23CF-44E3-9099-C40C66FF867C}">
                  <a14:compatExt spid="_x0000_s1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442</xdr:row>
          <xdr:rowOff>0</xdr:rowOff>
        </xdr:from>
        <xdr:to>
          <xdr:col>29</xdr:col>
          <xdr:colOff>0</xdr:colOff>
          <xdr:row>444</xdr:row>
          <xdr:rowOff>0</xdr:rowOff>
        </xdr:to>
        <xdr:sp macro="" textlink="">
          <xdr:nvSpPr>
            <xdr:cNvPr id="1425" name="Group Box 401" hidden="1">
              <a:extLst>
                <a:ext uri="{63B3BB69-23CF-44E3-9099-C40C66FF867C}">
                  <a14:compatExt spid="_x0000_s1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452</xdr:row>
          <xdr:rowOff>0</xdr:rowOff>
        </xdr:from>
        <xdr:to>
          <xdr:col>29</xdr:col>
          <xdr:colOff>0</xdr:colOff>
          <xdr:row>456</xdr:row>
          <xdr:rowOff>0</xdr:rowOff>
        </xdr:to>
        <xdr:sp macro="" textlink="">
          <xdr:nvSpPr>
            <xdr:cNvPr id="1426" name="Group Box 402" hidden="1">
              <a:extLst>
                <a:ext uri="{63B3BB69-23CF-44E3-9099-C40C66FF867C}">
                  <a14:compatExt spid="_x0000_s1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468</xdr:row>
          <xdr:rowOff>0</xdr:rowOff>
        </xdr:from>
        <xdr:to>
          <xdr:col>29</xdr:col>
          <xdr:colOff>0</xdr:colOff>
          <xdr:row>471</xdr:row>
          <xdr:rowOff>0</xdr:rowOff>
        </xdr:to>
        <xdr:sp macro="" textlink="">
          <xdr:nvSpPr>
            <xdr:cNvPr id="1427" name="Group Box 403" hidden="1">
              <a:extLst>
                <a:ext uri="{63B3BB69-23CF-44E3-9099-C40C66FF867C}">
                  <a14:compatExt spid="_x0000_s142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491</xdr:row>
          <xdr:rowOff>0</xdr:rowOff>
        </xdr:from>
        <xdr:to>
          <xdr:col>29</xdr:col>
          <xdr:colOff>0</xdr:colOff>
          <xdr:row>495</xdr:row>
          <xdr:rowOff>0</xdr:rowOff>
        </xdr:to>
        <xdr:sp macro="" textlink="">
          <xdr:nvSpPr>
            <xdr:cNvPr id="1428" name="Group Box 404" hidden="1">
              <a:extLst>
                <a:ext uri="{63B3BB69-23CF-44E3-9099-C40C66FF867C}">
                  <a14:compatExt spid="_x0000_s1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532</xdr:row>
          <xdr:rowOff>400050</xdr:rowOff>
        </xdr:from>
        <xdr:to>
          <xdr:col>29</xdr:col>
          <xdr:colOff>0</xdr:colOff>
          <xdr:row>535</xdr:row>
          <xdr:rowOff>0</xdr:rowOff>
        </xdr:to>
        <xdr:sp macro="" textlink="">
          <xdr:nvSpPr>
            <xdr:cNvPr id="1430" name="Group Box 406" hidden="1">
              <a:extLst>
                <a:ext uri="{63B3BB69-23CF-44E3-9099-C40C66FF867C}">
                  <a14:compatExt spid="_x0000_s1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612</xdr:row>
          <xdr:rowOff>0</xdr:rowOff>
        </xdr:from>
        <xdr:to>
          <xdr:col>29</xdr:col>
          <xdr:colOff>0</xdr:colOff>
          <xdr:row>614</xdr:row>
          <xdr:rowOff>0</xdr:rowOff>
        </xdr:to>
        <xdr:sp macro="" textlink="">
          <xdr:nvSpPr>
            <xdr:cNvPr id="1433" name="Group Box 409" hidden="1">
              <a:extLst>
                <a:ext uri="{63B3BB69-23CF-44E3-9099-C40C66FF867C}">
                  <a14:compatExt spid="_x0000_s1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659</xdr:row>
          <xdr:rowOff>0</xdr:rowOff>
        </xdr:from>
        <xdr:to>
          <xdr:col>29</xdr:col>
          <xdr:colOff>0</xdr:colOff>
          <xdr:row>661</xdr:row>
          <xdr:rowOff>0</xdr:rowOff>
        </xdr:to>
        <xdr:sp macro="" textlink="">
          <xdr:nvSpPr>
            <xdr:cNvPr id="1437" name="Group Box 413" hidden="1">
              <a:extLst>
                <a:ext uri="{63B3BB69-23CF-44E3-9099-C40C66FF867C}">
                  <a14:compatExt spid="_x0000_s1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582</xdr:row>
          <xdr:rowOff>0</xdr:rowOff>
        </xdr:from>
        <xdr:to>
          <xdr:col>1</xdr:col>
          <xdr:colOff>9525</xdr:colOff>
          <xdr:row>583</xdr:row>
          <xdr:rowOff>0</xdr:rowOff>
        </xdr:to>
        <xdr:sp macro="" textlink="">
          <xdr:nvSpPr>
            <xdr:cNvPr id="1458" name="Check Box 434" hidden="1">
              <a:extLst>
                <a:ext uri="{63B3BB69-23CF-44E3-9099-C40C66FF867C}">
                  <a14:compatExt spid="_x0000_s1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583</xdr:row>
          <xdr:rowOff>0</xdr:rowOff>
        </xdr:from>
        <xdr:to>
          <xdr:col>1</xdr:col>
          <xdr:colOff>9525</xdr:colOff>
          <xdr:row>584</xdr:row>
          <xdr:rowOff>0</xdr:rowOff>
        </xdr:to>
        <xdr:sp macro="" textlink="">
          <xdr:nvSpPr>
            <xdr:cNvPr id="1459" name="Check Box 435" hidden="1">
              <a:extLst>
                <a:ext uri="{63B3BB69-23CF-44E3-9099-C40C66FF867C}">
                  <a14:compatExt spid="_x0000_s1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584</xdr:row>
          <xdr:rowOff>0</xdr:rowOff>
        </xdr:from>
        <xdr:to>
          <xdr:col>1</xdr:col>
          <xdr:colOff>9525</xdr:colOff>
          <xdr:row>585</xdr:row>
          <xdr:rowOff>0</xdr:rowOff>
        </xdr:to>
        <xdr:sp macro="" textlink="">
          <xdr:nvSpPr>
            <xdr:cNvPr id="1460" name="Check Box 436" hidden="1">
              <a:extLst>
                <a:ext uri="{63B3BB69-23CF-44E3-9099-C40C66FF867C}">
                  <a14:compatExt spid="_x0000_s1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584</xdr:row>
          <xdr:rowOff>0</xdr:rowOff>
        </xdr:from>
        <xdr:to>
          <xdr:col>13</xdr:col>
          <xdr:colOff>0</xdr:colOff>
          <xdr:row>585</xdr:row>
          <xdr:rowOff>0</xdr:rowOff>
        </xdr:to>
        <xdr:sp macro="" textlink="">
          <xdr:nvSpPr>
            <xdr:cNvPr id="1461" name="Check Box 437" hidden="1">
              <a:extLst>
                <a:ext uri="{63B3BB69-23CF-44E3-9099-C40C66FF867C}">
                  <a14:compatExt spid="_x0000_s1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582</xdr:row>
          <xdr:rowOff>0</xdr:rowOff>
        </xdr:from>
        <xdr:to>
          <xdr:col>13</xdr:col>
          <xdr:colOff>0</xdr:colOff>
          <xdr:row>583</xdr:row>
          <xdr:rowOff>0</xdr:rowOff>
        </xdr:to>
        <xdr:sp macro="" textlink="">
          <xdr:nvSpPr>
            <xdr:cNvPr id="1463" name="Check Box 439" hidden="1">
              <a:extLst>
                <a:ext uri="{63B3BB69-23CF-44E3-9099-C40C66FF867C}">
                  <a14:compatExt spid="_x0000_s1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583</xdr:row>
          <xdr:rowOff>0</xdr:rowOff>
        </xdr:from>
        <xdr:to>
          <xdr:col>13</xdr:col>
          <xdr:colOff>0</xdr:colOff>
          <xdr:row>584</xdr:row>
          <xdr:rowOff>0</xdr:rowOff>
        </xdr:to>
        <xdr:sp macro="" textlink="">
          <xdr:nvSpPr>
            <xdr:cNvPr id="1464" name="Check Box 440" hidden="1">
              <a:extLst>
                <a:ext uri="{63B3BB69-23CF-44E3-9099-C40C66FF867C}">
                  <a14:compatExt spid="_x0000_s1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587</xdr:row>
          <xdr:rowOff>0</xdr:rowOff>
        </xdr:from>
        <xdr:to>
          <xdr:col>1</xdr:col>
          <xdr:colOff>9525</xdr:colOff>
          <xdr:row>588</xdr:row>
          <xdr:rowOff>0</xdr:rowOff>
        </xdr:to>
        <xdr:sp macro="" textlink="">
          <xdr:nvSpPr>
            <xdr:cNvPr id="1465" name="Check Box 441" hidden="1">
              <a:extLst>
                <a:ext uri="{63B3BB69-23CF-44E3-9099-C40C66FF867C}">
                  <a14:compatExt spid="_x0000_s1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588</xdr:row>
          <xdr:rowOff>0</xdr:rowOff>
        </xdr:from>
        <xdr:to>
          <xdr:col>1</xdr:col>
          <xdr:colOff>9525</xdr:colOff>
          <xdr:row>589</xdr:row>
          <xdr:rowOff>0</xdr:rowOff>
        </xdr:to>
        <xdr:sp macro="" textlink="">
          <xdr:nvSpPr>
            <xdr:cNvPr id="1466" name="Check Box 442" hidden="1">
              <a:extLst>
                <a:ext uri="{63B3BB69-23CF-44E3-9099-C40C66FF867C}">
                  <a14:compatExt spid="_x0000_s1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587</xdr:row>
          <xdr:rowOff>0</xdr:rowOff>
        </xdr:from>
        <xdr:to>
          <xdr:col>13</xdr:col>
          <xdr:colOff>0</xdr:colOff>
          <xdr:row>588</xdr:row>
          <xdr:rowOff>0</xdr:rowOff>
        </xdr:to>
        <xdr:sp macro="" textlink="">
          <xdr:nvSpPr>
            <xdr:cNvPr id="1467" name="Check Box 443" hidden="1">
              <a:extLst>
                <a:ext uri="{63B3BB69-23CF-44E3-9099-C40C66FF867C}">
                  <a14:compatExt spid="_x0000_s1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588</xdr:row>
          <xdr:rowOff>0</xdr:rowOff>
        </xdr:from>
        <xdr:to>
          <xdr:col>13</xdr:col>
          <xdr:colOff>0</xdr:colOff>
          <xdr:row>589</xdr:row>
          <xdr:rowOff>0</xdr:rowOff>
        </xdr:to>
        <xdr:sp macro="" textlink="">
          <xdr:nvSpPr>
            <xdr:cNvPr id="1468" name="Check Box 444" hidden="1">
              <a:extLst>
                <a:ext uri="{63B3BB69-23CF-44E3-9099-C40C66FF867C}">
                  <a14:compatExt spid="_x0000_s1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589</xdr:row>
          <xdr:rowOff>0</xdr:rowOff>
        </xdr:from>
        <xdr:to>
          <xdr:col>1</xdr:col>
          <xdr:colOff>9525</xdr:colOff>
          <xdr:row>590</xdr:row>
          <xdr:rowOff>0</xdr:rowOff>
        </xdr:to>
        <xdr:sp macro="" textlink="">
          <xdr:nvSpPr>
            <xdr:cNvPr id="1469" name="Check Box 445" hidden="1">
              <a:extLst>
                <a:ext uri="{63B3BB69-23CF-44E3-9099-C40C66FF867C}">
                  <a14:compatExt spid="_x0000_s1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589</xdr:row>
          <xdr:rowOff>0</xdr:rowOff>
        </xdr:from>
        <xdr:to>
          <xdr:col>13</xdr:col>
          <xdr:colOff>0</xdr:colOff>
          <xdr:row>590</xdr:row>
          <xdr:rowOff>0</xdr:rowOff>
        </xdr:to>
        <xdr:sp macro="" textlink="">
          <xdr:nvSpPr>
            <xdr:cNvPr id="1470" name="Check Box 446" hidden="1">
              <a:extLst>
                <a:ext uri="{63B3BB69-23CF-44E3-9099-C40C66FF867C}">
                  <a14:compatExt spid="_x0000_s1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585</xdr:row>
          <xdr:rowOff>0</xdr:rowOff>
        </xdr:from>
        <xdr:to>
          <xdr:col>1</xdr:col>
          <xdr:colOff>9525</xdr:colOff>
          <xdr:row>586</xdr:row>
          <xdr:rowOff>0</xdr:rowOff>
        </xdr:to>
        <xdr:sp macro="" textlink="">
          <xdr:nvSpPr>
            <xdr:cNvPr id="1472" name="Check Box 448" hidden="1">
              <a:extLst>
                <a:ext uri="{63B3BB69-23CF-44E3-9099-C40C66FF867C}">
                  <a14:compatExt spid="_x0000_s1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624</xdr:row>
          <xdr:rowOff>0</xdr:rowOff>
        </xdr:from>
        <xdr:to>
          <xdr:col>29</xdr:col>
          <xdr:colOff>0</xdr:colOff>
          <xdr:row>625</xdr:row>
          <xdr:rowOff>0</xdr:rowOff>
        </xdr:to>
        <xdr:sp macro="" textlink="">
          <xdr:nvSpPr>
            <xdr:cNvPr id="1473" name="Check Box 449" hidden="1">
              <a:extLst>
                <a:ext uri="{63B3BB69-23CF-44E3-9099-C40C66FF867C}">
                  <a14:compatExt spid="_x0000_s1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635</xdr:row>
          <xdr:rowOff>0</xdr:rowOff>
        </xdr:from>
        <xdr:to>
          <xdr:col>29</xdr:col>
          <xdr:colOff>0</xdr:colOff>
          <xdr:row>636</xdr:row>
          <xdr:rowOff>0</xdr:rowOff>
        </xdr:to>
        <xdr:sp macro="" textlink="">
          <xdr:nvSpPr>
            <xdr:cNvPr id="1474" name="Check Box 450" hidden="1">
              <a:extLst>
                <a:ext uri="{63B3BB69-23CF-44E3-9099-C40C66FF867C}">
                  <a14:compatExt spid="_x0000_s1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640</xdr:row>
          <xdr:rowOff>0</xdr:rowOff>
        </xdr:from>
        <xdr:to>
          <xdr:col>29</xdr:col>
          <xdr:colOff>0</xdr:colOff>
          <xdr:row>641</xdr:row>
          <xdr:rowOff>0</xdr:rowOff>
        </xdr:to>
        <xdr:sp macro="" textlink="">
          <xdr:nvSpPr>
            <xdr:cNvPr id="1475" name="Check Box 451" hidden="1">
              <a:extLst>
                <a:ext uri="{63B3BB69-23CF-44E3-9099-C40C66FF867C}">
                  <a14:compatExt spid="_x0000_s1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644</xdr:row>
          <xdr:rowOff>0</xdr:rowOff>
        </xdr:from>
        <xdr:to>
          <xdr:col>29</xdr:col>
          <xdr:colOff>0</xdr:colOff>
          <xdr:row>645</xdr:row>
          <xdr:rowOff>0</xdr:rowOff>
        </xdr:to>
        <xdr:sp macro="" textlink="">
          <xdr:nvSpPr>
            <xdr:cNvPr id="1477" name="Check Box 453" hidden="1">
              <a:extLst>
                <a:ext uri="{63B3BB69-23CF-44E3-9099-C40C66FF867C}">
                  <a14:compatExt spid="_x0000_s1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50</xdr:row>
          <xdr:rowOff>0</xdr:rowOff>
        </xdr:from>
        <xdr:to>
          <xdr:col>26</xdr:col>
          <xdr:colOff>142875</xdr:colOff>
          <xdr:row>50</xdr:row>
          <xdr:rowOff>180975</xdr:rowOff>
        </xdr:to>
        <xdr:sp macro="" textlink="">
          <xdr:nvSpPr>
            <xdr:cNvPr id="1499" name="Option Button 475" hidden="1">
              <a:extLst>
                <a:ext uri="{63B3BB69-23CF-44E3-9099-C40C66FF867C}">
                  <a14:compatExt spid="_x0000_s1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0</xdr:rowOff>
        </xdr:from>
        <xdr:to>
          <xdr:col>26</xdr:col>
          <xdr:colOff>142875</xdr:colOff>
          <xdr:row>51</xdr:row>
          <xdr:rowOff>180975</xdr:rowOff>
        </xdr:to>
        <xdr:sp macro="" textlink="">
          <xdr:nvSpPr>
            <xdr:cNvPr id="1500" name="Option Button 476" hidden="1">
              <a:extLst>
                <a:ext uri="{63B3BB69-23CF-44E3-9099-C40C66FF867C}">
                  <a14:compatExt spid="_x0000_s1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52</xdr:row>
          <xdr:rowOff>9525</xdr:rowOff>
        </xdr:from>
        <xdr:to>
          <xdr:col>26</xdr:col>
          <xdr:colOff>142875</xdr:colOff>
          <xdr:row>52</xdr:row>
          <xdr:rowOff>190500</xdr:rowOff>
        </xdr:to>
        <xdr:sp macro="" textlink="">
          <xdr:nvSpPr>
            <xdr:cNvPr id="1501" name="Option Button 477" hidden="1">
              <a:extLst>
                <a:ext uri="{63B3BB69-23CF-44E3-9099-C40C66FF867C}">
                  <a14:compatExt spid="_x0000_s1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28575</xdr:rowOff>
        </xdr:from>
        <xdr:to>
          <xdr:col>26</xdr:col>
          <xdr:colOff>142875</xdr:colOff>
          <xdr:row>53</xdr:row>
          <xdr:rowOff>209550</xdr:rowOff>
        </xdr:to>
        <xdr:sp macro="" textlink="">
          <xdr:nvSpPr>
            <xdr:cNvPr id="1502" name="Option Button 478" hidden="1">
              <a:extLst>
                <a:ext uri="{63B3BB69-23CF-44E3-9099-C40C66FF867C}">
                  <a14:compatExt spid="_x0000_s1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54</xdr:row>
          <xdr:rowOff>0</xdr:rowOff>
        </xdr:from>
        <xdr:to>
          <xdr:col>26</xdr:col>
          <xdr:colOff>142875</xdr:colOff>
          <xdr:row>54</xdr:row>
          <xdr:rowOff>180975</xdr:rowOff>
        </xdr:to>
        <xdr:sp macro="" textlink="">
          <xdr:nvSpPr>
            <xdr:cNvPr id="1503" name="Option Button 479" hidden="1">
              <a:extLst>
                <a:ext uri="{63B3BB69-23CF-44E3-9099-C40C66FF867C}">
                  <a14:compatExt spid="_x0000_s1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55</xdr:row>
          <xdr:rowOff>0</xdr:rowOff>
        </xdr:from>
        <xdr:to>
          <xdr:col>26</xdr:col>
          <xdr:colOff>142875</xdr:colOff>
          <xdr:row>55</xdr:row>
          <xdr:rowOff>180975</xdr:rowOff>
        </xdr:to>
        <xdr:sp macro="" textlink="">
          <xdr:nvSpPr>
            <xdr:cNvPr id="1504" name="Option Button 480" hidden="1">
              <a:extLst>
                <a:ext uri="{63B3BB69-23CF-44E3-9099-C40C66FF867C}">
                  <a14:compatExt spid="_x0000_s1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56</xdr:row>
          <xdr:rowOff>0</xdr:rowOff>
        </xdr:from>
        <xdr:to>
          <xdr:col>26</xdr:col>
          <xdr:colOff>142875</xdr:colOff>
          <xdr:row>56</xdr:row>
          <xdr:rowOff>180975</xdr:rowOff>
        </xdr:to>
        <xdr:sp macro="" textlink="">
          <xdr:nvSpPr>
            <xdr:cNvPr id="1505" name="Option Button 481" hidden="1">
              <a:extLst>
                <a:ext uri="{63B3BB69-23CF-44E3-9099-C40C66FF867C}">
                  <a14:compatExt spid="_x0000_s1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57</xdr:row>
          <xdr:rowOff>0</xdr:rowOff>
        </xdr:from>
        <xdr:to>
          <xdr:col>26</xdr:col>
          <xdr:colOff>142875</xdr:colOff>
          <xdr:row>57</xdr:row>
          <xdr:rowOff>180975</xdr:rowOff>
        </xdr:to>
        <xdr:sp macro="" textlink="">
          <xdr:nvSpPr>
            <xdr:cNvPr id="1506" name="Option Button 482" hidden="1">
              <a:extLst>
                <a:ext uri="{63B3BB69-23CF-44E3-9099-C40C66FF867C}">
                  <a14:compatExt spid="_x0000_s1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58</xdr:row>
          <xdr:rowOff>0</xdr:rowOff>
        </xdr:from>
        <xdr:to>
          <xdr:col>26</xdr:col>
          <xdr:colOff>142875</xdr:colOff>
          <xdr:row>58</xdr:row>
          <xdr:rowOff>180975</xdr:rowOff>
        </xdr:to>
        <xdr:sp macro="" textlink="">
          <xdr:nvSpPr>
            <xdr:cNvPr id="1507" name="Option Button 483" hidden="1">
              <a:extLst>
                <a:ext uri="{63B3BB69-23CF-44E3-9099-C40C66FF867C}">
                  <a14:compatExt spid="_x0000_s1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59</xdr:row>
          <xdr:rowOff>0</xdr:rowOff>
        </xdr:from>
        <xdr:to>
          <xdr:col>26</xdr:col>
          <xdr:colOff>142875</xdr:colOff>
          <xdr:row>59</xdr:row>
          <xdr:rowOff>180975</xdr:rowOff>
        </xdr:to>
        <xdr:sp macro="" textlink="">
          <xdr:nvSpPr>
            <xdr:cNvPr id="1508" name="Option Button 484" hidden="1">
              <a:extLst>
                <a:ext uri="{63B3BB69-23CF-44E3-9099-C40C66FF867C}">
                  <a14:compatExt spid="_x0000_s1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60</xdr:row>
          <xdr:rowOff>0</xdr:rowOff>
        </xdr:from>
        <xdr:to>
          <xdr:col>26</xdr:col>
          <xdr:colOff>142875</xdr:colOff>
          <xdr:row>60</xdr:row>
          <xdr:rowOff>180975</xdr:rowOff>
        </xdr:to>
        <xdr:sp macro="" textlink="">
          <xdr:nvSpPr>
            <xdr:cNvPr id="1509" name="Option Button 485" hidden="1">
              <a:extLst>
                <a:ext uri="{63B3BB69-23CF-44E3-9099-C40C66FF867C}">
                  <a14:compatExt spid="_x0000_s1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61</xdr:row>
          <xdr:rowOff>0</xdr:rowOff>
        </xdr:from>
        <xdr:to>
          <xdr:col>26</xdr:col>
          <xdr:colOff>142875</xdr:colOff>
          <xdr:row>61</xdr:row>
          <xdr:rowOff>180975</xdr:rowOff>
        </xdr:to>
        <xdr:sp macro="" textlink="">
          <xdr:nvSpPr>
            <xdr:cNvPr id="1510" name="Option Button 486" hidden="1">
              <a:extLst>
                <a:ext uri="{63B3BB69-23CF-44E3-9099-C40C66FF867C}">
                  <a14:compatExt spid="_x0000_s1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620</xdr:row>
          <xdr:rowOff>0</xdr:rowOff>
        </xdr:from>
        <xdr:to>
          <xdr:col>29</xdr:col>
          <xdr:colOff>0</xdr:colOff>
          <xdr:row>620</xdr:row>
          <xdr:rowOff>542925</xdr:rowOff>
        </xdr:to>
        <xdr:sp macro="" textlink="">
          <xdr:nvSpPr>
            <xdr:cNvPr id="1538" name="Check Box 514" hidden="1">
              <a:extLst>
                <a:ext uri="{63B3BB69-23CF-44E3-9099-C40C66FF867C}">
                  <a14:compatExt spid="_x0000_s1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667</xdr:row>
          <xdr:rowOff>0</xdr:rowOff>
        </xdr:from>
        <xdr:to>
          <xdr:col>29</xdr:col>
          <xdr:colOff>0</xdr:colOff>
          <xdr:row>668</xdr:row>
          <xdr:rowOff>28575</xdr:rowOff>
        </xdr:to>
        <xdr:sp macro="" textlink="">
          <xdr:nvSpPr>
            <xdr:cNvPr id="1540" name="Check Box 516" hidden="1">
              <a:extLst>
                <a:ext uri="{63B3BB69-23CF-44E3-9099-C40C66FF867C}">
                  <a14:compatExt spid="_x0000_s1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671</xdr:row>
          <xdr:rowOff>0</xdr:rowOff>
        </xdr:from>
        <xdr:to>
          <xdr:col>29</xdr:col>
          <xdr:colOff>0</xdr:colOff>
          <xdr:row>672</xdr:row>
          <xdr:rowOff>0</xdr:rowOff>
        </xdr:to>
        <xdr:sp macro="" textlink="">
          <xdr:nvSpPr>
            <xdr:cNvPr id="1541" name="Check Box 517" hidden="1">
              <a:extLst>
                <a:ext uri="{63B3BB69-23CF-44E3-9099-C40C66FF867C}">
                  <a14:compatExt spid="_x0000_s1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675</xdr:row>
          <xdr:rowOff>0</xdr:rowOff>
        </xdr:from>
        <xdr:to>
          <xdr:col>29</xdr:col>
          <xdr:colOff>0</xdr:colOff>
          <xdr:row>675</xdr:row>
          <xdr:rowOff>809625</xdr:rowOff>
        </xdr:to>
        <xdr:sp macro="" textlink="">
          <xdr:nvSpPr>
            <xdr:cNvPr id="1542" name="Check Box 518" hidden="1">
              <a:extLst>
                <a:ext uri="{63B3BB69-23CF-44E3-9099-C40C66FF867C}">
                  <a14:compatExt spid="_x0000_s1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681</xdr:row>
          <xdr:rowOff>0</xdr:rowOff>
        </xdr:from>
        <xdr:to>
          <xdr:col>29</xdr:col>
          <xdr:colOff>0</xdr:colOff>
          <xdr:row>687</xdr:row>
          <xdr:rowOff>0</xdr:rowOff>
        </xdr:to>
        <xdr:sp macro="" textlink="">
          <xdr:nvSpPr>
            <xdr:cNvPr id="1543" name="Check Box 519" hidden="1">
              <a:extLst>
                <a:ext uri="{63B3BB69-23CF-44E3-9099-C40C66FF867C}">
                  <a14:compatExt spid="_x0000_s1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689</xdr:row>
          <xdr:rowOff>171450</xdr:rowOff>
        </xdr:from>
        <xdr:to>
          <xdr:col>29</xdr:col>
          <xdr:colOff>0</xdr:colOff>
          <xdr:row>691</xdr:row>
          <xdr:rowOff>9525</xdr:rowOff>
        </xdr:to>
        <xdr:sp macro="" textlink="">
          <xdr:nvSpPr>
            <xdr:cNvPr id="1544" name="Check Box 520" hidden="1">
              <a:extLst>
                <a:ext uri="{63B3BB69-23CF-44E3-9099-C40C66FF867C}">
                  <a14:compatExt spid="_x0000_s1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694</xdr:row>
          <xdr:rowOff>0</xdr:rowOff>
        </xdr:from>
        <xdr:to>
          <xdr:col>29</xdr:col>
          <xdr:colOff>0</xdr:colOff>
          <xdr:row>694</xdr:row>
          <xdr:rowOff>200025</xdr:rowOff>
        </xdr:to>
        <xdr:sp macro="" textlink="">
          <xdr:nvSpPr>
            <xdr:cNvPr id="1546" name="Check Box 522" hidden="1">
              <a:extLst>
                <a:ext uri="{63B3BB69-23CF-44E3-9099-C40C66FF867C}">
                  <a14:compatExt spid="_x0000_s15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698</xdr:row>
          <xdr:rowOff>0</xdr:rowOff>
        </xdr:from>
        <xdr:to>
          <xdr:col>29</xdr:col>
          <xdr:colOff>0</xdr:colOff>
          <xdr:row>699</xdr:row>
          <xdr:rowOff>9525</xdr:rowOff>
        </xdr:to>
        <xdr:sp macro="" textlink="">
          <xdr:nvSpPr>
            <xdr:cNvPr id="1547" name="Check Box 523" hidden="1">
              <a:extLst>
                <a:ext uri="{63B3BB69-23CF-44E3-9099-C40C66FF867C}">
                  <a14:compatExt spid="_x0000_s15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702</xdr:row>
          <xdr:rowOff>0</xdr:rowOff>
        </xdr:from>
        <xdr:to>
          <xdr:col>29</xdr:col>
          <xdr:colOff>0</xdr:colOff>
          <xdr:row>703</xdr:row>
          <xdr:rowOff>0</xdr:rowOff>
        </xdr:to>
        <xdr:sp macro="" textlink="">
          <xdr:nvSpPr>
            <xdr:cNvPr id="1548" name="Check Box 524" hidden="1">
              <a:extLst>
                <a:ext uri="{63B3BB69-23CF-44E3-9099-C40C66FF867C}">
                  <a14:compatExt spid="_x0000_s15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706</xdr:row>
          <xdr:rowOff>0</xdr:rowOff>
        </xdr:from>
        <xdr:to>
          <xdr:col>29</xdr:col>
          <xdr:colOff>0</xdr:colOff>
          <xdr:row>707</xdr:row>
          <xdr:rowOff>0</xdr:rowOff>
        </xdr:to>
        <xdr:sp macro="" textlink="">
          <xdr:nvSpPr>
            <xdr:cNvPr id="1549" name="Check Box 525" hidden="1">
              <a:extLst>
                <a:ext uri="{63B3BB69-23CF-44E3-9099-C40C66FF867C}">
                  <a14:compatExt spid="_x0000_s1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562</xdr:row>
          <xdr:rowOff>9525</xdr:rowOff>
        </xdr:from>
        <xdr:to>
          <xdr:col>29</xdr:col>
          <xdr:colOff>0</xdr:colOff>
          <xdr:row>563</xdr:row>
          <xdr:rowOff>0</xdr:rowOff>
        </xdr:to>
        <xdr:sp macro="" textlink="">
          <xdr:nvSpPr>
            <xdr:cNvPr id="1550" name="Option Button 526" hidden="1">
              <a:extLst>
                <a:ext uri="{63B3BB69-23CF-44E3-9099-C40C66FF867C}">
                  <a14:compatExt spid="_x0000_s15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563</xdr:row>
          <xdr:rowOff>9525</xdr:rowOff>
        </xdr:from>
        <xdr:to>
          <xdr:col>29</xdr:col>
          <xdr:colOff>0</xdr:colOff>
          <xdr:row>563</xdr:row>
          <xdr:rowOff>361950</xdr:rowOff>
        </xdr:to>
        <xdr:sp macro="" textlink="">
          <xdr:nvSpPr>
            <xdr:cNvPr id="1551" name="Option Button 527" hidden="1">
              <a:extLst>
                <a:ext uri="{63B3BB69-23CF-44E3-9099-C40C66FF867C}">
                  <a14:compatExt spid="_x0000_s1551"/>
                </a:ext>
              </a:extLst>
            </xdr:cNvPr>
            <xdr:cNvSpPr/>
          </xdr:nvSpPr>
          <xdr:spPr>
            <a:xfrm>
              <a:off x="0" y="0"/>
              <a:ext cx="0" cy="0"/>
            </a:xfrm>
            <a:prstGeom prst="rect">
              <a:avLst/>
            </a:prstGeom>
          </xdr:spPr>
        </xdr:sp>
        <xdr:clientData/>
      </xdr:twoCellAnchor>
    </mc:Choice>
    <mc:Fallback/>
  </mc:AlternateContent>
  <xdr:twoCellAnchor editAs="oneCell">
    <xdr:from>
      <xdr:col>0</xdr:col>
      <xdr:colOff>34777</xdr:colOff>
      <xdr:row>0</xdr:row>
      <xdr:rowOff>19708</xdr:rowOff>
    </xdr:from>
    <xdr:to>
      <xdr:col>28</xdr:col>
      <xdr:colOff>206924</xdr:colOff>
      <xdr:row>6</xdr:row>
      <xdr:rowOff>391</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777" y="19708"/>
          <a:ext cx="6750000" cy="106189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28</xdr:col>
          <xdr:colOff>0</xdr:colOff>
          <xdr:row>409</xdr:row>
          <xdr:rowOff>0</xdr:rowOff>
        </xdr:from>
        <xdr:to>
          <xdr:col>28</xdr:col>
          <xdr:colOff>228600</xdr:colOff>
          <xdr:row>409</xdr:row>
          <xdr:rowOff>323850</xdr:rowOff>
        </xdr:to>
        <xdr:sp macro="" textlink="">
          <xdr:nvSpPr>
            <xdr:cNvPr id="1553" name="Option Button 529" hidden="1">
              <a:extLst>
                <a:ext uri="{63B3BB69-23CF-44E3-9099-C40C66FF867C}">
                  <a14:compatExt spid="_x0000_s1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387</xdr:row>
          <xdr:rowOff>0</xdr:rowOff>
        </xdr:from>
        <xdr:to>
          <xdr:col>29</xdr:col>
          <xdr:colOff>0</xdr:colOff>
          <xdr:row>390</xdr:row>
          <xdr:rowOff>0</xdr:rowOff>
        </xdr:to>
        <xdr:sp macro="" textlink="">
          <xdr:nvSpPr>
            <xdr:cNvPr id="1555" name="Group Box 531" hidden="1">
              <a:extLst>
                <a:ext uri="{63B3BB69-23CF-44E3-9099-C40C66FF867C}">
                  <a14:compatExt spid="_x0000_s155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560</xdr:row>
          <xdr:rowOff>0</xdr:rowOff>
        </xdr:from>
        <xdr:to>
          <xdr:col>29</xdr:col>
          <xdr:colOff>0</xdr:colOff>
          <xdr:row>564</xdr:row>
          <xdr:rowOff>0</xdr:rowOff>
        </xdr:to>
        <xdr:sp macro="" textlink="">
          <xdr:nvSpPr>
            <xdr:cNvPr id="1556" name="Group Box 532" hidden="1">
              <a:extLst>
                <a:ext uri="{63B3BB69-23CF-44E3-9099-C40C66FF867C}">
                  <a14:compatExt spid="_x0000_s155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412</xdr:row>
          <xdr:rowOff>0</xdr:rowOff>
        </xdr:from>
        <xdr:to>
          <xdr:col>29</xdr:col>
          <xdr:colOff>0</xdr:colOff>
          <xdr:row>413</xdr:row>
          <xdr:rowOff>0</xdr:rowOff>
        </xdr:to>
        <xdr:sp macro="" textlink="">
          <xdr:nvSpPr>
            <xdr:cNvPr id="1557" name="Option Button 533" hidden="1">
              <a:extLst>
                <a:ext uri="{63B3BB69-23CF-44E3-9099-C40C66FF867C}">
                  <a14:compatExt spid="_x0000_s1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412</xdr:row>
          <xdr:rowOff>590550</xdr:rowOff>
        </xdr:from>
        <xdr:to>
          <xdr:col>29</xdr:col>
          <xdr:colOff>0</xdr:colOff>
          <xdr:row>414</xdr:row>
          <xdr:rowOff>0</xdr:rowOff>
        </xdr:to>
        <xdr:sp macro="" textlink="">
          <xdr:nvSpPr>
            <xdr:cNvPr id="1558" name="Option Button 534" hidden="1">
              <a:extLst>
                <a:ext uri="{63B3BB69-23CF-44E3-9099-C40C66FF867C}">
                  <a14:compatExt spid="_x0000_s1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514</xdr:row>
          <xdr:rowOff>0</xdr:rowOff>
        </xdr:from>
        <xdr:to>
          <xdr:col>29</xdr:col>
          <xdr:colOff>0</xdr:colOff>
          <xdr:row>517</xdr:row>
          <xdr:rowOff>0</xdr:rowOff>
        </xdr:to>
        <xdr:sp macro="" textlink="">
          <xdr:nvSpPr>
            <xdr:cNvPr id="1559" name="Group Box 535" hidden="1">
              <a:extLst>
                <a:ext uri="{63B3BB69-23CF-44E3-9099-C40C66FF867C}">
                  <a14:compatExt spid="_x0000_s155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408</xdr:row>
          <xdr:rowOff>0</xdr:rowOff>
        </xdr:from>
        <xdr:to>
          <xdr:col>29</xdr:col>
          <xdr:colOff>0</xdr:colOff>
          <xdr:row>414</xdr:row>
          <xdr:rowOff>0</xdr:rowOff>
        </xdr:to>
        <xdr:sp macro="" textlink="">
          <xdr:nvSpPr>
            <xdr:cNvPr id="1587" name="Group Box 563" hidden="1">
              <a:extLst>
                <a:ext uri="{63B3BB69-23CF-44E3-9099-C40C66FF867C}">
                  <a14:compatExt spid="_x0000_s158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50</xdr:row>
          <xdr:rowOff>0</xdr:rowOff>
        </xdr:from>
        <xdr:to>
          <xdr:col>28</xdr:col>
          <xdr:colOff>228600</xdr:colOff>
          <xdr:row>51</xdr:row>
          <xdr:rowOff>0</xdr:rowOff>
        </xdr:to>
        <xdr:sp macro="" textlink="">
          <xdr:nvSpPr>
            <xdr:cNvPr id="1588" name="Check Box 564" hidden="1">
              <a:extLst>
                <a:ext uri="{63B3BB69-23CF-44E3-9099-C40C66FF867C}">
                  <a14:compatExt spid="_x0000_s1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53</xdr:row>
          <xdr:rowOff>19050</xdr:rowOff>
        </xdr:from>
        <xdr:to>
          <xdr:col>28</xdr:col>
          <xdr:colOff>228600</xdr:colOff>
          <xdr:row>53</xdr:row>
          <xdr:rowOff>209550</xdr:rowOff>
        </xdr:to>
        <xdr:sp macro="" textlink="">
          <xdr:nvSpPr>
            <xdr:cNvPr id="1592" name="Check Box 568" hidden="1">
              <a:extLst>
                <a:ext uri="{63B3BB69-23CF-44E3-9099-C40C66FF867C}">
                  <a14:compatExt spid="_x0000_s15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54</xdr:row>
          <xdr:rowOff>0</xdr:rowOff>
        </xdr:from>
        <xdr:to>
          <xdr:col>28</xdr:col>
          <xdr:colOff>228600</xdr:colOff>
          <xdr:row>55</xdr:row>
          <xdr:rowOff>0</xdr:rowOff>
        </xdr:to>
        <xdr:sp macro="" textlink="">
          <xdr:nvSpPr>
            <xdr:cNvPr id="1593" name="Check Box 569" hidden="1">
              <a:extLst>
                <a:ext uri="{63B3BB69-23CF-44E3-9099-C40C66FF867C}">
                  <a14:compatExt spid="_x0000_s15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55</xdr:row>
          <xdr:rowOff>0</xdr:rowOff>
        </xdr:from>
        <xdr:to>
          <xdr:col>28</xdr:col>
          <xdr:colOff>228600</xdr:colOff>
          <xdr:row>56</xdr:row>
          <xdr:rowOff>0</xdr:rowOff>
        </xdr:to>
        <xdr:sp macro="" textlink="">
          <xdr:nvSpPr>
            <xdr:cNvPr id="1594" name="Check Box 570" hidden="1">
              <a:extLst>
                <a:ext uri="{63B3BB69-23CF-44E3-9099-C40C66FF867C}">
                  <a14:compatExt spid="_x0000_s15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56</xdr:row>
          <xdr:rowOff>0</xdr:rowOff>
        </xdr:from>
        <xdr:to>
          <xdr:col>28</xdr:col>
          <xdr:colOff>228600</xdr:colOff>
          <xdr:row>57</xdr:row>
          <xdr:rowOff>0</xdr:rowOff>
        </xdr:to>
        <xdr:sp macro="" textlink="">
          <xdr:nvSpPr>
            <xdr:cNvPr id="1595" name="Check Box 571" hidden="1">
              <a:extLst>
                <a:ext uri="{63B3BB69-23CF-44E3-9099-C40C66FF867C}">
                  <a14:compatExt spid="_x0000_s15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57</xdr:row>
          <xdr:rowOff>0</xdr:rowOff>
        </xdr:from>
        <xdr:to>
          <xdr:col>28</xdr:col>
          <xdr:colOff>228600</xdr:colOff>
          <xdr:row>58</xdr:row>
          <xdr:rowOff>0</xdr:rowOff>
        </xdr:to>
        <xdr:sp macro="" textlink="">
          <xdr:nvSpPr>
            <xdr:cNvPr id="1596" name="Check Box 572" hidden="1">
              <a:extLst>
                <a:ext uri="{63B3BB69-23CF-44E3-9099-C40C66FF867C}">
                  <a14:compatExt spid="_x0000_s15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58</xdr:row>
          <xdr:rowOff>0</xdr:rowOff>
        </xdr:from>
        <xdr:to>
          <xdr:col>28</xdr:col>
          <xdr:colOff>228600</xdr:colOff>
          <xdr:row>59</xdr:row>
          <xdr:rowOff>0</xdr:rowOff>
        </xdr:to>
        <xdr:sp macro="" textlink="">
          <xdr:nvSpPr>
            <xdr:cNvPr id="1597" name="Check Box 573" hidden="1">
              <a:extLst>
                <a:ext uri="{63B3BB69-23CF-44E3-9099-C40C66FF867C}">
                  <a14:compatExt spid="_x0000_s15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59</xdr:row>
          <xdr:rowOff>0</xdr:rowOff>
        </xdr:from>
        <xdr:to>
          <xdr:col>28</xdr:col>
          <xdr:colOff>228600</xdr:colOff>
          <xdr:row>60</xdr:row>
          <xdr:rowOff>0</xdr:rowOff>
        </xdr:to>
        <xdr:sp macro="" textlink="">
          <xdr:nvSpPr>
            <xdr:cNvPr id="1598" name="Check Box 574" hidden="1">
              <a:extLst>
                <a:ext uri="{63B3BB69-23CF-44E3-9099-C40C66FF867C}">
                  <a14:compatExt spid="_x0000_s15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60</xdr:row>
          <xdr:rowOff>0</xdr:rowOff>
        </xdr:from>
        <xdr:to>
          <xdr:col>28</xdr:col>
          <xdr:colOff>228600</xdr:colOff>
          <xdr:row>61</xdr:row>
          <xdr:rowOff>0</xdr:rowOff>
        </xdr:to>
        <xdr:sp macro="" textlink="">
          <xdr:nvSpPr>
            <xdr:cNvPr id="1599" name="Check Box 575" hidden="1">
              <a:extLst>
                <a:ext uri="{63B3BB69-23CF-44E3-9099-C40C66FF867C}">
                  <a14:compatExt spid="_x0000_s15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61</xdr:row>
          <xdr:rowOff>0</xdr:rowOff>
        </xdr:from>
        <xdr:to>
          <xdr:col>28</xdr:col>
          <xdr:colOff>228600</xdr:colOff>
          <xdr:row>62</xdr:row>
          <xdr:rowOff>0</xdr:rowOff>
        </xdr:to>
        <xdr:sp macro="" textlink="">
          <xdr:nvSpPr>
            <xdr:cNvPr id="1600" name="Check Box 576" hidden="1">
              <a:extLst>
                <a:ext uri="{63B3BB69-23CF-44E3-9099-C40C66FF867C}">
                  <a14:compatExt spid="_x0000_s16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62</xdr:row>
          <xdr:rowOff>0</xdr:rowOff>
        </xdr:from>
        <xdr:to>
          <xdr:col>28</xdr:col>
          <xdr:colOff>228600</xdr:colOff>
          <xdr:row>63</xdr:row>
          <xdr:rowOff>0</xdr:rowOff>
        </xdr:to>
        <xdr:sp macro="" textlink="">
          <xdr:nvSpPr>
            <xdr:cNvPr id="1601" name="Check Box 577" hidden="1">
              <a:extLst>
                <a:ext uri="{63B3BB69-23CF-44E3-9099-C40C66FF867C}">
                  <a14:compatExt spid="_x0000_s1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50</xdr:row>
          <xdr:rowOff>0</xdr:rowOff>
        </xdr:from>
        <xdr:to>
          <xdr:col>27</xdr:col>
          <xdr:colOff>0</xdr:colOff>
          <xdr:row>63</xdr:row>
          <xdr:rowOff>0</xdr:rowOff>
        </xdr:to>
        <xdr:sp macro="" textlink="">
          <xdr:nvSpPr>
            <xdr:cNvPr id="1604" name="Group Box 580" hidden="1">
              <a:extLst>
                <a:ext uri="{63B3BB69-23CF-44E3-9099-C40C66FF867C}">
                  <a14:compatExt spid="_x0000_s160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62</xdr:row>
          <xdr:rowOff>0</xdr:rowOff>
        </xdr:from>
        <xdr:to>
          <xdr:col>26</xdr:col>
          <xdr:colOff>142875</xdr:colOff>
          <xdr:row>62</xdr:row>
          <xdr:rowOff>180975</xdr:rowOff>
        </xdr:to>
        <xdr:sp macro="" textlink="">
          <xdr:nvSpPr>
            <xdr:cNvPr id="1605" name="Option Button 581" hidden="1">
              <a:extLst>
                <a:ext uri="{63B3BB69-23CF-44E3-9099-C40C66FF867C}">
                  <a14:compatExt spid="_x0000_s16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51</xdr:row>
          <xdr:rowOff>0</xdr:rowOff>
        </xdr:from>
        <xdr:to>
          <xdr:col>28</xdr:col>
          <xdr:colOff>228600</xdr:colOff>
          <xdr:row>52</xdr:row>
          <xdr:rowOff>0</xdr:rowOff>
        </xdr:to>
        <xdr:sp macro="" textlink="">
          <xdr:nvSpPr>
            <xdr:cNvPr id="1606" name="Check Box 582" hidden="1">
              <a:extLst>
                <a:ext uri="{63B3BB69-23CF-44E3-9099-C40C66FF867C}">
                  <a14:compatExt spid="_x0000_s16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52</xdr:row>
          <xdr:rowOff>0</xdr:rowOff>
        </xdr:from>
        <xdr:to>
          <xdr:col>28</xdr:col>
          <xdr:colOff>228600</xdr:colOff>
          <xdr:row>52</xdr:row>
          <xdr:rowOff>190500</xdr:rowOff>
        </xdr:to>
        <xdr:sp macro="" textlink="">
          <xdr:nvSpPr>
            <xdr:cNvPr id="1607" name="Check Box 583" hidden="1">
              <a:extLst>
                <a:ext uri="{63B3BB69-23CF-44E3-9099-C40C66FF867C}">
                  <a14:compatExt spid="_x0000_s16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536</xdr:row>
          <xdr:rowOff>9525</xdr:rowOff>
        </xdr:from>
        <xdr:to>
          <xdr:col>29</xdr:col>
          <xdr:colOff>0</xdr:colOff>
          <xdr:row>537</xdr:row>
          <xdr:rowOff>9525</xdr:rowOff>
        </xdr:to>
        <xdr:sp macro="" textlink="">
          <xdr:nvSpPr>
            <xdr:cNvPr id="1608" name="Check Box 584" hidden="1">
              <a:extLst>
                <a:ext uri="{63B3BB69-23CF-44E3-9099-C40C66FF867C}">
                  <a14:compatExt spid="_x0000_s1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537</xdr:row>
          <xdr:rowOff>9525</xdr:rowOff>
        </xdr:from>
        <xdr:to>
          <xdr:col>29</xdr:col>
          <xdr:colOff>0</xdr:colOff>
          <xdr:row>538</xdr:row>
          <xdr:rowOff>9525</xdr:rowOff>
        </xdr:to>
        <xdr:sp macro="" textlink="">
          <xdr:nvSpPr>
            <xdr:cNvPr id="1609" name="Check Box 585" hidden="1">
              <a:extLst>
                <a:ext uri="{63B3BB69-23CF-44E3-9099-C40C66FF867C}">
                  <a14:compatExt spid="_x0000_s1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538</xdr:row>
          <xdr:rowOff>9525</xdr:rowOff>
        </xdr:from>
        <xdr:to>
          <xdr:col>29</xdr:col>
          <xdr:colOff>0</xdr:colOff>
          <xdr:row>539</xdr:row>
          <xdr:rowOff>9525</xdr:rowOff>
        </xdr:to>
        <xdr:sp macro="" textlink="">
          <xdr:nvSpPr>
            <xdr:cNvPr id="1610" name="Check Box 586" hidden="1">
              <a:extLst>
                <a:ext uri="{63B3BB69-23CF-44E3-9099-C40C66FF867C}">
                  <a14:compatExt spid="_x0000_s16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539</xdr:row>
          <xdr:rowOff>9525</xdr:rowOff>
        </xdr:from>
        <xdr:to>
          <xdr:col>29</xdr:col>
          <xdr:colOff>0</xdr:colOff>
          <xdr:row>540</xdr:row>
          <xdr:rowOff>9525</xdr:rowOff>
        </xdr:to>
        <xdr:sp macro="" textlink="">
          <xdr:nvSpPr>
            <xdr:cNvPr id="1611" name="Check Box 587" hidden="1">
              <a:extLst>
                <a:ext uri="{63B3BB69-23CF-44E3-9099-C40C66FF867C}">
                  <a14:compatExt spid="_x0000_s16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541</xdr:row>
          <xdr:rowOff>9525</xdr:rowOff>
        </xdr:from>
        <xdr:to>
          <xdr:col>29</xdr:col>
          <xdr:colOff>0</xdr:colOff>
          <xdr:row>542</xdr:row>
          <xdr:rowOff>9525</xdr:rowOff>
        </xdr:to>
        <xdr:sp macro="" textlink="">
          <xdr:nvSpPr>
            <xdr:cNvPr id="1612" name="Check Box 588" hidden="1">
              <a:extLst>
                <a:ext uri="{63B3BB69-23CF-44E3-9099-C40C66FF867C}">
                  <a14:compatExt spid="_x0000_s1612"/>
                </a:ext>
              </a:extLst>
            </xdr:cNvPr>
            <xdr:cNvSpPr/>
          </xdr:nvSpPr>
          <xdr:spPr>
            <a:xfrm>
              <a:off x="0" y="0"/>
              <a:ext cx="0" cy="0"/>
            </a:xfrm>
            <a:prstGeom prst="rect">
              <a:avLst/>
            </a:prstGeom>
          </xdr:spPr>
        </xdr:sp>
        <xdr:clientData/>
      </xdr:twoCellAnchor>
    </mc:Choice>
    <mc:Fallback/>
  </mc:AlternateContent>
  <xdr:twoCellAnchor>
    <xdr:from>
      <xdr:col>30</xdr:col>
      <xdr:colOff>0</xdr:colOff>
      <xdr:row>1</xdr:row>
      <xdr:rowOff>9523</xdr:rowOff>
    </xdr:from>
    <xdr:to>
      <xdr:col>39</xdr:col>
      <xdr:colOff>282388</xdr:colOff>
      <xdr:row>16</xdr:row>
      <xdr:rowOff>2047875</xdr:rowOff>
    </xdr:to>
    <xdr:sp macro="" textlink="">
      <xdr:nvSpPr>
        <xdr:cNvPr id="161" name="Textfeld 160"/>
        <xdr:cNvSpPr txBox="1"/>
      </xdr:nvSpPr>
      <xdr:spPr>
        <a:xfrm>
          <a:off x="7648575" y="200023"/>
          <a:ext cx="10455088" cy="85915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sng" strike="noStrike">
              <a:solidFill>
                <a:schemeClr val="dk1"/>
              </a:solidFill>
              <a:effectLst/>
              <a:latin typeface="+mn-lt"/>
              <a:ea typeface="+mn-ea"/>
              <a:cs typeface="+mn-cs"/>
            </a:rPr>
            <a:t>Technische Hinweise</a:t>
          </a:r>
          <a:r>
            <a:rPr lang="de-DE" b="1" u="sng"/>
            <a:t> zu den</a:t>
          </a:r>
          <a:r>
            <a:rPr lang="de-DE" b="1" u="sng" baseline="0"/>
            <a:t> </a:t>
          </a:r>
          <a:r>
            <a:rPr lang="de-DE" b="1" u="sng"/>
            <a:t>Formularen in dieser Datei</a:t>
          </a:r>
        </a:p>
        <a:p>
          <a:endParaRPr lang="de-DE" sz="1100"/>
        </a:p>
        <a:p>
          <a:pPr eaLnBrk="1" fontAlgn="auto" latinLnBrk="0" hangingPunct="1"/>
          <a:r>
            <a:rPr lang="de-DE" sz="1100">
              <a:solidFill>
                <a:schemeClr val="dk1"/>
              </a:solidFill>
              <a:effectLst/>
              <a:latin typeface="+mn-lt"/>
              <a:ea typeface="+mn-ea"/>
              <a:cs typeface="+mn-cs"/>
            </a:rPr>
            <a:t>Vor Veröffentlichung bzw. Weitergabe  des Formulars  zur</a:t>
          </a:r>
          <a:r>
            <a:rPr lang="de-DE" sz="1100" baseline="0">
              <a:solidFill>
                <a:schemeClr val="dk1"/>
              </a:solidFill>
              <a:effectLst/>
              <a:latin typeface="+mn-lt"/>
              <a:ea typeface="+mn-ea"/>
              <a:cs typeface="+mn-cs"/>
            </a:rPr>
            <a:t> Bearbeitung durch  Antragsteller </a:t>
          </a:r>
          <a:r>
            <a:rPr lang="de-DE" sz="1100">
              <a:solidFill>
                <a:schemeClr val="dk1"/>
              </a:solidFill>
              <a:effectLst/>
              <a:latin typeface="+mn-lt"/>
              <a:ea typeface="+mn-ea"/>
              <a:cs typeface="+mn-cs"/>
            </a:rPr>
            <a:t> sind </a:t>
          </a:r>
          <a:endParaRPr lang="de-DE">
            <a:effectLst/>
          </a:endParaRPr>
        </a:p>
        <a:p>
          <a:pPr eaLnBrk="1" fontAlgn="auto" latinLnBrk="0" hangingPunct="1"/>
          <a:r>
            <a:rPr lang="de-DE" sz="1100">
              <a:solidFill>
                <a:schemeClr val="dk1"/>
              </a:solidFill>
              <a:effectLst/>
              <a:latin typeface="+mn-lt"/>
              <a:ea typeface="+mn-ea"/>
              <a:cs typeface="+mn-cs"/>
            </a:rPr>
            <a:t>-die Spalten AD bis AQ auszublenden </a:t>
          </a:r>
          <a:endParaRPr lang="de-DE">
            <a:effectLst/>
          </a:endParaRPr>
        </a:p>
        <a:p>
          <a:pPr eaLnBrk="1" fontAlgn="auto" latinLnBrk="0" hangingPunct="1"/>
          <a:r>
            <a:rPr lang="de-DE" sz="1100">
              <a:solidFill>
                <a:schemeClr val="dk1"/>
              </a:solidFill>
              <a:effectLst/>
              <a:latin typeface="+mn-lt"/>
              <a:ea typeface="+mn-ea"/>
              <a:cs typeface="+mn-cs"/>
            </a:rPr>
            <a:t>-der Blattschutz sowie</a:t>
          </a:r>
          <a:r>
            <a:rPr lang="de-DE" sz="1100" baseline="0">
              <a:solidFill>
                <a:schemeClr val="dk1"/>
              </a:solidFill>
              <a:effectLst/>
              <a:latin typeface="+mn-lt"/>
              <a:ea typeface="+mn-ea"/>
              <a:cs typeface="+mn-cs"/>
            </a:rPr>
            <a:t>  Arbeitsmappenschutz </a:t>
          </a:r>
          <a:r>
            <a:rPr lang="de-DE" sz="1100">
              <a:solidFill>
                <a:schemeClr val="dk1"/>
              </a:solidFill>
              <a:effectLst/>
              <a:latin typeface="+mn-lt"/>
              <a:ea typeface="+mn-ea"/>
              <a:cs typeface="+mn-cs"/>
            </a:rPr>
            <a:t>zu aktivieren</a:t>
          </a:r>
          <a:endParaRPr lang="de-DE">
            <a:effectLst/>
          </a:endParaRPr>
        </a:p>
        <a:p>
          <a:pPr eaLnBrk="1" fontAlgn="auto" latinLnBrk="0" hangingPunct="1"/>
          <a:r>
            <a:rPr lang="de-DE" sz="1100">
              <a:solidFill>
                <a:schemeClr val="dk1"/>
              </a:solidFill>
              <a:effectLst/>
              <a:latin typeface="+mn-lt"/>
              <a:ea typeface="+mn-ea"/>
              <a:cs typeface="+mn-cs"/>
            </a:rPr>
            <a:t>-die Ansicht der Arbeitsblätter  auf "Normal" (Menu</a:t>
          </a:r>
          <a:r>
            <a:rPr lang="de-DE" sz="1100" baseline="0">
              <a:solidFill>
                <a:schemeClr val="dk1"/>
              </a:solidFill>
              <a:effectLst/>
              <a:latin typeface="+mn-lt"/>
              <a:ea typeface="+mn-ea"/>
              <a:cs typeface="+mn-cs"/>
            </a:rPr>
            <a:t> "Arbeitsmappenansichten") </a:t>
          </a:r>
          <a:r>
            <a:rPr lang="de-DE" sz="1100">
              <a:solidFill>
                <a:schemeClr val="dk1"/>
              </a:solidFill>
              <a:effectLst/>
              <a:latin typeface="+mn-lt"/>
              <a:ea typeface="+mn-ea"/>
              <a:cs typeface="+mn-cs"/>
            </a:rPr>
            <a:t>und der Zoomfaktor  auf 100% einzustellen</a:t>
          </a:r>
          <a:r>
            <a:rPr lang="de-DE" sz="1100" baseline="0">
              <a:solidFill>
                <a:schemeClr val="dk1"/>
              </a:solidFill>
              <a:effectLst/>
              <a:latin typeface="+mn-lt"/>
              <a:ea typeface="+mn-ea"/>
              <a:cs typeface="+mn-cs"/>
            </a:rPr>
            <a: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Weitere Erläuterungen :</a:t>
          </a:r>
        </a:p>
        <a:p>
          <a:r>
            <a:rPr lang="de-DE" sz="1100" b="0">
              <a:solidFill>
                <a:schemeClr val="dk1"/>
              </a:solidFill>
              <a:effectLst/>
              <a:latin typeface="+mn-lt"/>
              <a:ea typeface="+mn-ea"/>
              <a:cs typeface="+mn-cs"/>
            </a:rPr>
            <a:t>Die Formulare</a:t>
          </a:r>
          <a:r>
            <a:rPr lang="de-DE" sz="1100" b="0" baseline="0">
              <a:solidFill>
                <a:schemeClr val="dk1"/>
              </a:solidFill>
              <a:effectLst/>
              <a:latin typeface="+mn-lt"/>
              <a:ea typeface="+mn-ea"/>
              <a:cs typeface="+mn-cs"/>
            </a:rPr>
            <a:t> für alle Maßnahmen sind nach demselben Grundprinzip aufgebaut und gegliedert in  </a:t>
          </a:r>
          <a:endParaRPr lang="de-DE">
            <a:effectLst/>
          </a:endParaRPr>
        </a:p>
        <a:p>
          <a:r>
            <a:rPr lang="de-DE" sz="1100" b="0" baseline="0">
              <a:solidFill>
                <a:schemeClr val="dk1"/>
              </a:solidFill>
              <a:effectLst/>
              <a:latin typeface="+mn-lt"/>
              <a:ea typeface="+mn-ea"/>
              <a:cs typeface="+mn-cs"/>
            </a:rPr>
            <a:t>Teil I:  Projekteinordnung und Outputindikatoren</a:t>
          </a:r>
          <a:endParaRPr lang="de-DE">
            <a:effectLst/>
          </a:endParaRPr>
        </a:p>
        <a:p>
          <a:r>
            <a:rPr lang="de-DE" sz="1100" b="0" baseline="0">
              <a:solidFill>
                <a:schemeClr val="dk1"/>
              </a:solidFill>
              <a:effectLst/>
              <a:latin typeface="+mn-lt"/>
              <a:ea typeface="+mn-ea"/>
              <a:cs typeface="+mn-cs"/>
            </a:rPr>
            <a:t>Teil II-A: Querschnittsziel Nachhaltige Entwicklung</a:t>
          </a:r>
          <a:endParaRPr lang="de-DE">
            <a:effectLst/>
          </a:endParaRPr>
        </a:p>
        <a:p>
          <a:r>
            <a:rPr lang="de-DE" sz="1100" b="0" baseline="0">
              <a:solidFill>
                <a:schemeClr val="dk1"/>
              </a:solidFill>
              <a:effectLst/>
              <a:latin typeface="+mn-lt"/>
              <a:ea typeface="+mn-ea"/>
              <a:cs typeface="+mn-cs"/>
            </a:rPr>
            <a:t>	Investive Projekte:  Fragen zu direkten und zu indirekten Umweltwirkungen, d.h. Fragen  Nr. 1 bis 11</a:t>
          </a:r>
          <a:endParaRPr lang="de-DE">
            <a:effectLst/>
          </a:endParaRPr>
        </a:p>
        <a:p>
          <a:r>
            <a:rPr lang="de-DE" sz="1100" b="0" baseline="0">
              <a:solidFill>
                <a:schemeClr val="dk1"/>
              </a:solidFill>
              <a:effectLst/>
              <a:latin typeface="+mn-lt"/>
              <a:ea typeface="+mn-ea"/>
              <a:cs typeface="+mn-cs"/>
            </a:rPr>
            <a:t>	Nicht-investive Projekte: Fragen zu indirekten Umweltwirkungen, d.h. Fragen Nr. 7 bis 11, im Formular  erhält Frage 7 die Nr. 1 </a:t>
          </a:r>
          <a:endParaRPr lang="de-DE">
            <a:effectLst/>
          </a:endParaRPr>
        </a:p>
        <a:p>
          <a:r>
            <a:rPr lang="de-DE" sz="1100" b="0" baseline="0">
              <a:solidFill>
                <a:schemeClr val="dk1"/>
              </a:solidFill>
              <a:effectLst/>
              <a:latin typeface="+mn-lt"/>
              <a:ea typeface="+mn-ea"/>
              <a:cs typeface="+mn-cs"/>
            </a:rPr>
            <a:t>Teil II-B.1:  Querschnittsziel Chancengleichheit und Nichdiskriminierung </a:t>
          </a:r>
          <a:endParaRPr lang="de-DE">
            <a:effectLst/>
          </a:endParaRPr>
        </a:p>
        <a:p>
          <a:r>
            <a:rPr lang="de-DE" sz="1100" b="0" baseline="0">
              <a:solidFill>
                <a:schemeClr val="dk1"/>
              </a:solidFill>
              <a:effectLst/>
              <a:latin typeface="+mn-lt"/>
              <a:ea typeface="+mn-ea"/>
              <a:cs typeface="+mn-cs"/>
            </a:rPr>
            <a:t>Teil II-B.2: Querschnittsziel Gleichstellung von Männern und Frauen</a:t>
          </a:r>
          <a:endParaRPr lang="de-DE">
            <a:effectLst/>
          </a:endParaRPr>
        </a:p>
        <a:p>
          <a:r>
            <a:rPr lang="de-DE" sz="1100" b="0" baseline="0">
              <a:solidFill>
                <a:schemeClr val="dk1"/>
              </a:solidFill>
              <a:effectLst/>
              <a:latin typeface="+mn-lt"/>
              <a:ea typeface="+mn-ea"/>
              <a:cs typeface="+mn-cs"/>
            </a:rPr>
            <a:t>In der Indikatorenmatrix (vgl. jew. aktuelle Fassung auf O unter EFRE 2014\Indikatoren) ist dokumentiert, welche Output- und Querschnittsindikatoren für welche Maßnahmen/Förderinstrumente relevant sind und welche in die Formulare Zielbeiträg aufzunehmen sind. Einzelne textliche Inhalte des Formulars sind je nach Maßnahme anzupassen. Betreffende Zellen/Passagen sind durch  gelb hinterlegte Anmerkungen in der Spalte AE gekennzeichnet.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Inhalte in Feldern außerhalb</a:t>
          </a:r>
          <a:r>
            <a:rPr lang="de-DE" sz="1100" b="1" baseline="0">
              <a:solidFill>
                <a:schemeClr val="dk1"/>
              </a:solidFill>
              <a:effectLst/>
              <a:latin typeface="+mn-lt"/>
              <a:ea typeface="+mn-ea"/>
              <a:cs typeface="+mn-cs"/>
            </a:rPr>
            <a:t> des Formulars </a:t>
          </a:r>
          <a:endParaRPr lang="de-DE">
            <a:effectLst/>
          </a:endParaRPr>
        </a:p>
        <a:p>
          <a:r>
            <a:rPr lang="de-DE" sz="1100">
              <a:solidFill>
                <a:schemeClr val="dk1"/>
              </a:solidFill>
              <a:effectLst/>
              <a:latin typeface="+mn-lt"/>
              <a:ea typeface="+mn-ea"/>
              <a:cs typeface="+mn-cs"/>
            </a:rPr>
            <a:t>In den Spalten ab  AD  sind  technische Erläuterungen</a:t>
          </a:r>
          <a:r>
            <a:rPr lang="de-DE" sz="1100" baseline="0">
              <a:solidFill>
                <a:schemeClr val="dk1"/>
              </a:solidFill>
              <a:effectLst/>
              <a:latin typeface="+mn-lt"/>
              <a:ea typeface="+mn-ea"/>
              <a:cs typeface="+mn-cs"/>
            </a:rPr>
            <a:t> zum Formular sowie </a:t>
          </a:r>
          <a:r>
            <a:rPr lang="de-DE" sz="1100">
              <a:solidFill>
                <a:schemeClr val="dk1"/>
              </a:solidFill>
              <a:effectLst/>
              <a:latin typeface="+mn-lt"/>
              <a:ea typeface="+mn-ea"/>
              <a:cs typeface="+mn-cs"/>
            </a:rPr>
            <a:t>Ausgabefelder</a:t>
          </a:r>
          <a:r>
            <a:rPr lang="de-DE" sz="1100" baseline="0">
              <a:solidFill>
                <a:schemeClr val="dk1"/>
              </a:solidFill>
              <a:effectLst/>
              <a:latin typeface="+mn-lt"/>
              <a:ea typeface="+mn-ea"/>
              <a:cs typeface="+mn-cs"/>
            </a:rPr>
            <a:t>  für Optionsfelder (OF) und Kontrollkästchen </a:t>
          </a:r>
          <a:r>
            <a:rPr lang="de-DE" sz="1100">
              <a:solidFill>
                <a:schemeClr val="dk1"/>
              </a:solidFill>
              <a:effectLst/>
              <a:latin typeface="+mn-lt"/>
              <a:ea typeface="+mn-ea"/>
              <a:cs typeface="+mn-cs"/>
            </a:rPr>
            <a:t>enthalten.</a:t>
          </a:r>
          <a:r>
            <a:rPr lang="de-DE" sz="1100" baseline="0">
              <a:solidFill>
                <a:schemeClr val="dk1"/>
              </a:solidFill>
              <a:effectLst/>
              <a:latin typeface="+mn-lt"/>
              <a:ea typeface="+mn-ea"/>
              <a:cs typeface="+mn-cs"/>
            </a:rPr>
            <a:t> A</a:t>
          </a:r>
          <a:r>
            <a:rPr lang="de-DE" sz="1100">
              <a:solidFill>
                <a:schemeClr val="dk1"/>
              </a:solidFill>
              <a:effectLst/>
              <a:latin typeface="+mn-lt"/>
              <a:ea typeface="+mn-ea"/>
              <a:cs typeface="+mn-cs"/>
            </a:rPr>
            <a:t>b Spalt</a:t>
          </a:r>
          <a:r>
            <a:rPr lang="de-DE" sz="1100" baseline="0">
              <a:solidFill>
                <a:schemeClr val="dk1"/>
              </a:solidFill>
              <a:effectLst/>
              <a:latin typeface="+mn-lt"/>
              <a:ea typeface="+mn-ea"/>
              <a:cs typeface="+mn-cs"/>
            </a:rPr>
            <a:t> AE sind Zellen mit </a:t>
          </a:r>
          <a:r>
            <a:rPr lang="de-DE" sz="1100">
              <a:solidFill>
                <a:schemeClr val="dk1"/>
              </a:solidFill>
              <a:effectLst/>
              <a:latin typeface="+mn-lt"/>
              <a:ea typeface="+mn-ea"/>
              <a:cs typeface="+mn-cs"/>
            </a:rPr>
            <a:t>Ergebnissen der Bewertungen in den Querschnittszielen  enthalten. Diese sind grau hinterlegt. Die</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ellen , auf die  die Auswertungsdatei </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ur </a:t>
          </a:r>
          <a:r>
            <a:rPr lang="de-DE" sz="1100" baseline="0">
              <a:solidFill>
                <a:schemeClr val="dk1"/>
              </a:solidFill>
              <a:effectLst/>
              <a:latin typeface="+mn-lt"/>
              <a:ea typeface="+mn-ea"/>
              <a:cs typeface="+mn-cs"/>
            </a:rPr>
            <a:t>Ermitlung des Bewertungsergebnisses in den Querschnittszielen zugreift , sin</a:t>
          </a:r>
          <a:r>
            <a:rPr lang="de-DE" sz="1100">
              <a:solidFill>
                <a:schemeClr val="dk1"/>
              </a:solidFill>
              <a:effectLst/>
              <a:latin typeface="+mn-lt"/>
              <a:ea typeface="+mn-ea"/>
              <a:cs typeface="+mn-cs"/>
            </a:rPr>
            <a:t>d</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mit definierten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Namen bezeichnet</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(z.B. "_2_Fläche".), die in allen Formularen gleich lauten müssen und nicht verändert werden dürfen</a:t>
          </a:r>
          <a:r>
            <a:rPr lang="de-DE" sz="1100" baseline="0">
              <a:solidFill>
                <a:schemeClr val="dk1"/>
              </a:solidFill>
              <a:effectLst/>
              <a:latin typeface="+mn-lt"/>
              <a:ea typeface="+mn-ea"/>
              <a:cs typeface="+mn-cs"/>
            </a:rPr>
            <a:t>, um die Funktion des Makros in der auswertungsdatei für die L-Bank (s.u.) zu erhalten.</a:t>
          </a:r>
          <a:r>
            <a:rPr lang="de-DE" sz="1100">
              <a:solidFill>
                <a:schemeClr val="dk1"/>
              </a:solidFill>
              <a:effectLst/>
              <a:latin typeface="+mn-lt"/>
              <a:ea typeface="+mn-ea"/>
              <a:cs typeface="+mn-cs"/>
            </a:rPr>
            <a:t> </a:t>
          </a:r>
          <a:r>
            <a:rPr lang="de-DE" sz="1100" baseline="0">
              <a:solidFill>
                <a:schemeClr val="dk1"/>
              </a:solidFill>
              <a:effectLst/>
              <a:latin typeface="+mn-lt"/>
              <a:ea typeface="+mn-ea"/>
              <a:cs typeface="+mn-cs"/>
            </a:rPr>
            <a:t>E</a:t>
          </a:r>
          <a:r>
            <a:rPr lang="de-DE" sz="1100">
              <a:solidFill>
                <a:schemeClr val="dk1"/>
              </a:solidFill>
              <a:effectLst/>
              <a:latin typeface="+mn-lt"/>
              <a:ea typeface="+mn-ea"/>
              <a:cs typeface="+mn-cs"/>
            </a:rPr>
            <a:t>ine Liste dieser Namen ist in der Auswertungsdatei für die L-Bank enthalten (dort ausgeblendet)</a:t>
          </a:r>
          <a:endParaRPr lang="de-DE" sz="1100" b="0" baseline="0">
            <a:solidFill>
              <a:schemeClr val="dk1"/>
            </a:solidFill>
            <a:effectLst/>
            <a:latin typeface="+mn-lt"/>
            <a:ea typeface="+mn-ea"/>
            <a:cs typeface="+mn-cs"/>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Zellbezüge</a:t>
          </a:r>
          <a:r>
            <a:rPr lang="de-DE" sz="1100" b="1" baseline="0">
              <a:solidFill>
                <a:schemeClr val="dk1"/>
              </a:solidFill>
              <a:effectLst/>
              <a:latin typeface="+mn-lt"/>
              <a:ea typeface="+mn-ea"/>
              <a:cs typeface="+mn-cs"/>
            </a:rPr>
            <a:t> für die Auswertungsdatei bei der L-Bank</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r>
            <a:rPr lang="de-DE" sz="1100">
              <a:solidFill>
                <a:schemeClr val="dk1"/>
              </a:solidFill>
              <a:effectLst/>
              <a:latin typeface="+mn-lt"/>
              <a:ea typeface="+mn-ea"/>
              <a:cs typeface="+mn-cs"/>
            </a:rPr>
            <a:t>Die VB stellt der  L-Bank  zur Ergebnisermittlung und Plausibiilisierung</a:t>
          </a:r>
          <a:r>
            <a:rPr lang="de-DE" sz="1100" baseline="0">
              <a:solidFill>
                <a:schemeClr val="dk1"/>
              </a:solidFill>
              <a:effectLst/>
              <a:latin typeface="+mn-lt"/>
              <a:ea typeface="+mn-ea"/>
              <a:cs typeface="+mn-cs"/>
            </a:rPr>
            <a:t>  der Angaben zu den Querschnittszielen </a:t>
          </a:r>
          <a:r>
            <a:rPr lang="de-DE" sz="1100">
              <a:solidFill>
                <a:schemeClr val="dk1"/>
              </a:solidFill>
              <a:effectLst/>
              <a:latin typeface="+mn-lt"/>
              <a:ea typeface="+mn-ea"/>
              <a:cs typeface="+mn-cs"/>
            </a:rPr>
            <a:t>eine Auswertungsdatei bereit, die mit Hilfe eines Makros </a:t>
          </a:r>
          <a:r>
            <a:rPr lang="de-DE" sz="1100" baseline="0">
              <a:solidFill>
                <a:schemeClr val="dk1"/>
              </a:solidFill>
              <a:effectLst/>
              <a:latin typeface="+mn-lt"/>
              <a:ea typeface="+mn-ea"/>
              <a:cs typeface="+mn-cs"/>
            </a:rPr>
            <a:t> auf </a:t>
          </a:r>
          <a:r>
            <a:rPr lang="de-DE" sz="1100">
              <a:solidFill>
                <a:schemeClr val="dk1"/>
              </a:solidFill>
              <a:effectLst/>
              <a:latin typeface="+mn-lt"/>
              <a:ea typeface="+mn-ea"/>
              <a:cs typeface="+mn-cs"/>
            </a:rPr>
            <a:t>Angaben zu Antragsteller, Projektbezeichnung, Maßnahmencode und  zu den </a:t>
          </a:r>
          <a:r>
            <a:rPr lang="de-DE" sz="1100" baseline="0">
              <a:solidFill>
                <a:schemeClr val="dk1"/>
              </a:solidFill>
              <a:effectLst/>
              <a:latin typeface="+mn-lt"/>
              <a:ea typeface="+mn-ea"/>
              <a:cs typeface="+mn-cs"/>
            </a:rPr>
            <a:t>Querschnittszielen  anhand der o.g. Namen </a:t>
          </a:r>
          <a:r>
            <a:rPr lang="de-DE" sz="1100">
              <a:solidFill>
                <a:schemeClr val="dk1"/>
              </a:solidFill>
              <a:effectLst/>
              <a:latin typeface="+mn-lt"/>
              <a:ea typeface="+mn-ea"/>
              <a:cs typeface="+mn-cs"/>
            </a:rPr>
            <a:t>zugreift. </a:t>
          </a:r>
          <a:r>
            <a:rPr lang="de-DE" sz="1100" baseline="0">
              <a:solidFill>
                <a:schemeClr val="dk1"/>
              </a:solidFill>
              <a:effectLst/>
              <a:latin typeface="+mn-lt"/>
              <a:ea typeface="+mn-ea"/>
              <a:cs typeface="+mn-cs"/>
            </a:rPr>
            <a:t>Das Makro  agiert somit </a:t>
          </a:r>
          <a:r>
            <a:rPr lang="de-DE" sz="1100">
              <a:solidFill>
                <a:schemeClr val="dk1"/>
              </a:solidFill>
              <a:effectLst/>
              <a:latin typeface="+mn-lt"/>
              <a:ea typeface="+mn-ea"/>
              <a:cs typeface="+mn-cs"/>
            </a:rPr>
            <a:t>unabhängig </a:t>
          </a:r>
          <a:r>
            <a:rPr lang="de-DE" sz="1100" baseline="0">
              <a:solidFill>
                <a:schemeClr val="dk1"/>
              </a:solidFill>
              <a:effectLst/>
              <a:latin typeface="+mn-lt"/>
              <a:ea typeface="+mn-ea"/>
              <a:cs typeface="+mn-cs"/>
            </a:rPr>
            <a:t> vo</a:t>
          </a:r>
          <a:r>
            <a:rPr lang="de-DE" sz="1100">
              <a:solidFill>
                <a:schemeClr val="dk1"/>
              </a:solidFill>
              <a:effectLst/>
              <a:latin typeface="+mn-lt"/>
              <a:ea typeface="+mn-ea"/>
              <a:cs typeface="+mn-cs"/>
            </a:rPr>
            <a:t>n </a:t>
          </a:r>
          <a:r>
            <a:rPr lang="de-DE" sz="1100" baseline="0">
              <a:solidFill>
                <a:schemeClr val="dk1"/>
              </a:solidFill>
              <a:effectLst/>
              <a:latin typeface="+mn-lt"/>
              <a:ea typeface="+mn-ea"/>
              <a:cs typeface="+mn-cs"/>
            </a:rPr>
            <a:t> Spalten und Zeilennummern. </a:t>
          </a:r>
          <a:endParaRPr lang="de-DE">
            <a:effectLst/>
          </a:endParaRPr>
        </a:p>
        <a:p>
          <a:endParaRPr lang="de-DE">
            <a:effectLst/>
          </a:endParaRPr>
        </a:p>
        <a:p>
          <a:r>
            <a:rPr lang="de-DE" sz="1100" b="1" i="0" u="none" strike="noStrike">
              <a:solidFill>
                <a:schemeClr val="dk1"/>
              </a:solidFill>
              <a:effectLst/>
              <a:latin typeface="+mn-lt"/>
              <a:ea typeface="+mn-ea"/>
              <a:cs typeface="+mn-cs"/>
            </a:rPr>
            <a:t>Aktivierte Einstellungen für den  Blattschutz und Arbeitsmappenschutz</a:t>
          </a:r>
        </a:p>
        <a:p>
          <a:r>
            <a:rPr lang="de-DE" sz="1100" b="0" i="0" u="none" strike="noStrike">
              <a:solidFill>
                <a:schemeClr val="dk1"/>
              </a:solidFill>
              <a:effectLst/>
              <a:latin typeface="+mn-lt"/>
              <a:ea typeface="+mn-ea"/>
              <a:cs typeface="+mn-cs"/>
            </a:rPr>
            <a:t>-Gesperrte Zellen anwählen (erleichtert Navigation im Formular mit Pfeiltasten, z.B. beim Lesen)</a:t>
          </a:r>
          <a:r>
            <a:rPr lang="de-DE"/>
            <a:t> </a:t>
          </a:r>
        </a:p>
        <a:p>
          <a:r>
            <a:rPr lang="de-DE" sz="1100" b="0" i="0" u="none" strike="noStrike">
              <a:solidFill>
                <a:schemeClr val="dk1"/>
              </a:solidFill>
              <a:effectLst/>
              <a:latin typeface="+mn-lt"/>
              <a:ea typeface="+mn-ea"/>
              <a:cs typeface="+mn-cs"/>
            </a:rPr>
            <a:t>-Nicht-gesperrte Zellen anwählen (obligatorisch)</a:t>
          </a:r>
          <a:r>
            <a:rPr lang="de-DE"/>
            <a:t> </a:t>
          </a:r>
        </a:p>
        <a:p>
          <a:r>
            <a:rPr lang="de-DE" sz="1100" b="0" i="0" u="none" strike="noStrike">
              <a:solidFill>
                <a:schemeClr val="dk1"/>
              </a:solidFill>
              <a:effectLst/>
              <a:latin typeface="+mn-lt"/>
              <a:ea typeface="+mn-ea"/>
              <a:cs typeface="+mn-cs"/>
            </a:rPr>
            <a:t>-Zeilen formatieren (wichtig zum Ändern der Höhe von Erläuterungsfeldern durch Ausfüllende, falls die voreingestellte Zeilenhöhe für Texte bei nicht ausreicht).</a:t>
          </a:r>
        </a:p>
        <a:p>
          <a:r>
            <a:rPr lang="de-DE" sz="1100" b="0" i="0" u="none" strike="noStrike">
              <a:solidFill>
                <a:schemeClr val="dk1"/>
              </a:solidFill>
              <a:effectLst/>
              <a:latin typeface="+mn-lt"/>
              <a:ea typeface="+mn-ea"/>
              <a:cs typeface="+mn-cs"/>
            </a:rPr>
            <a:t>Arbeitsmappenschutz:</a:t>
          </a:r>
        </a:p>
        <a:p>
          <a:r>
            <a:rPr lang="de-DE" sz="1100" b="0" i="0" u="none" strike="noStrike">
              <a:solidFill>
                <a:schemeClr val="dk1"/>
              </a:solidFill>
              <a:effectLst/>
              <a:latin typeface="+mn-lt"/>
              <a:ea typeface="+mn-ea"/>
              <a:cs typeface="+mn-cs"/>
            </a:rPr>
            <a:t>-Geschützt</a:t>
          </a:r>
          <a:r>
            <a:rPr lang="de-DE" sz="1100" b="0" i="0" u="none" strike="noStrike" baseline="0">
              <a:solidFill>
                <a:schemeClr val="dk1"/>
              </a:solidFill>
              <a:effectLst/>
              <a:latin typeface="+mn-lt"/>
              <a:ea typeface="+mn-ea"/>
              <a:cs typeface="+mn-cs"/>
            </a:rPr>
            <a:t> wird die Struktur der Arbeitsmappe, um das Einblenden der ausgeblendeten Blattes "Gewichtungsfaktoren" zu verhindern.</a:t>
          </a:r>
        </a:p>
        <a:p>
          <a:endParaRPr lang="de-DE" sz="1100" b="0" i="0" u="none" strike="noStrike">
            <a:solidFill>
              <a:schemeClr val="dk1"/>
            </a:solidFill>
            <a:effectLst/>
            <a:latin typeface="+mn-lt"/>
            <a:ea typeface="+mn-ea"/>
            <a:cs typeface="+mn-cs"/>
          </a:endParaRPr>
        </a:p>
        <a:p>
          <a:r>
            <a:rPr lang="de-DE" sz="1100" b="1" i="0" u="none" strike="noStrike">
              <a:solidFill>
                <a:schemeClr val="dk1"/>
              </a:solidFill>
              <a:effectLst/>
              <a:latin typeface="+mn-lt"/>
              <a:ea typeface="+mn-ea"/>
              <a:cs typeface="+mn-cs"/>
            </a:rPr>
            <a:t>Zellen mit bzw. ohne Sperrung</a:t>
          </a:r>
          <a:r>
            <a:rPr lang="de-DE" b="1"/>
            <a:t> im Formular</a:t>
          </a:r>
        </a:p>
        <a:p>
          <a:r>
            <a:rPr lang="de-DE"/>
            <a:t>Grundsätzlich sind alle Zellen in diesem Formular gesperrt. Nicht gesperrt sind:</a:t>
          </a:r>
          <a:endParaRPr lang="de-DE" sz="1100" b="0" i="0" u="none" strike="noStrike">
            <a:solidFill>
              <a:schemeClr val="dk1"/>
            </a:solidFill>
            <a:effectLst/>
            <a:latin typeface="+mn-lt"/>
            <a:ea typeface="+mn-ea"/>
            <a:cs typeface="+mn-cs"/>
          </a:endParaRPr>
        </a:p>
        <a:p>
          <a:r>
            <a:rPr lang="de-DE" sz="1100" b="0" i="0" u="none" strike="noStrike">
              <a:solidFill>
                <a:schemeClr val="dk1"/>
              </a:solidFill>
              <a:effectLst/>
              <a:latin typeface="+mn-lt"/>
              <a:ea typeface="+mn-ea"/>
              <a:cs typeface="+mn-cs"/>
            </a:rPr>
            <a:t>- Eingabefelder für Indikatorenzielwerte sowie Teil II.A Frage 2, Felder für Angabe Flächenversiegelung vor und nach Projektumsetzung</a:t>
          </a:r>
          <a:r>
            <a:rPr lang="de-DE"/>
            <a:t> </a:t>
          </a:r>
        </a:p>
        <a:p>
          <a:r>
            <a:rPr lang="de-DE" sz="1100" b="0" i="0" u="none" strike="noStrike">
              <a:solidFill>
                <a:schemeClr val="dk1"/>
              </a:solidFill>
              <a:effectLst/>
              <a:latin typeface="+mn-lt"/>
              <a:ea typeface="+mn-ea"/>
              <a:cs typeface="+mn-cs"/>
            </a:rPr>
            <a:t>-Erläuterungsfelder</a:t>
          </a:r>
          <a:r>
            <a:rPr lang="de-DE"/>
            <a:t> </a:t>
          </a:r>
        </a:p>
        <a:p>
          <a:r>
            <a:rPr lang="de-DE" sz="1100" b="0" i="0" u="none" strike="noStrike">
              <a:solidFill>
                <a:schemeClr val="dk1"/>
              </a:solidFill>
              <a:effectLst/>
              <a:latin typeface="+mn-lt"/>
              <a:ea typeface="+mn-ea"/>
              <a:cs typeface="+mn-cs"/>
            </a:rPr>
            <a:t>-Ausgabefelder für Optionsfelder (OF) und Kontrollkästchen (KK) (Begründung: Erforderlich für deren Aktivierbarkeit, sowie vereinfachtes Zurücksetzen der OF/KK durch Löschen der Zellinhalte) </a:t>
          </a:r>
          <a:r>
            <a:rPr lang="de-DE"/>
            <a:t> </a:t>
          </a:r>
          <a:endParaRPr lang="de-DE" sz="1100"/>
        </a:p>
        <a:p>
          <a:r>
            <a:rPr lang="de-DE" sz="1100"/>
            <a:t>- In Spalte AD sind nur Ausgaben von Optionsfeldern (OF) / Kontrollkästchen (KK) enthalten. Die</a:t>
          </a:r>
          <a:r>
            <a:rPr lang="de-DE" sz="1100" baseline="0"/>
            <a:t> Spalte kann als Ganzes markiert und die Inhalte gelöscht werden, somit werden </a:t>
          </a:r>
          <a:r>
            <a:rPr lang="de-DE" sz="1100"/>
            <a:t> alle OF und die meisten KK auf "nicht aktiviert gesetzt". Ausnahme KK: Ausgabe bei Abfrage Spezialisierungsfelder sowie Teil II.A Frage 11 </a:t>
          </a:r>
          <a:r>
            <a:rPr lang="de-DE" sz="1100">
              <a:solidFill>
                <a:schemeClr val="dk1"/>
              </a:solidFill>
              <a:effectLst/>
              <a:latin typeface="+mn-lt"/>
              <a:ea typeface="+mn-ea"/>
              <a:cs typeface="+mn-cs"/>
            </a:rPr>
            <a:t>erfolg auch in Spalte AE</a:t>
          </a:r>
          <a:r>
            <a:rPr lang="de-DE" sz="1100"/>
            <a:t>.</a:t>
          </a:r>
        </a:p>
        <a:p>
          <a:pPr eaLnBrk="1" fontAlgn="auto" latinLnBrk="0" hangingPunct="1"/>
          <a:r>
            <a:rPr lang="de-DE" sz="1100" b="0" i="0">
              <a:solidFill>
                <a:schemeClr val="dk1"/>
              </a:solidFill>
              <a:effectLst/>
              <a:latin typeface="+mn-lt"/>
              <a:ea typeface="+mn-ea"/>
              <a:cs typeface="+mn-cs"/>
            </a:rPr>
            <a:t>-Formeln sind im</a:t>
          </a:r>
          <a:r>
            <a:rPr lang="de-DE" sz="1100" b="0" i="0" baseline="0">
              <a:solidFill>
                <a:schemeClr val="dk1"/>
              </a:solidFill>
              <a:effectLst/>
              <a:latin typeface="+mn-lt"/>
              <a:ea typeface="+mn-ea"/>
              <a:cs typeface="+mn-cs"/>
            </a:rPr>
            <a:t> geschützten Blatt "Auswertung Querschnittsziele"  ausgeblendet. (Vorgehen: Auswählen aller Formeln im Blatt über Strg+G--&gt; Inhalte--&gt; Formeln.</a:t>
          </a:r>
          <a:endParaRPr lang="de-DE">
            <a:effectLst/>
          </a:endParaRPr>
        </a:p>
        <a:p>
          <a:pPr eaLnBrk="1" fontAlgn="auto" latinLnBrk="0" hangingPunct="1"/>
          <a:r>
            <a:rPr lang="de-DE" sz="1100" b="0" i="0" baseline="0">
              <a:solidFill>
                <a:schemeClr val="dk1"/>
              </a:solidFill>
              <a:effectLst/>
              <a:latin typeface="+mn-lt"/>
              <a:ea typeface="+mn-ea"/>
              <a:cs typeface="+mn-cs"/>
            </a:rPr>
            <a:t>Im Kontextmenu unter "Zellformatierung" Einstellung "Ausgeblendet" unter Reg. "Schutz" aktivieren). </a:t>
          </a:r>
          <a:endParaRPr lang="de-DE">
            <a:effectLst/>
          </a:endParaRPr>
        </a:p>
        <a:p>
          <a:endParaRPr lang="de-DE" sz="1100"/>
        </a:p>
        <a:p>
          <a:endParaRPr lang="de-DE" sz="1100"/>
        </a:p>
        <a:p>
          <a:endParaRPr lang="de-DE" sz="1100"/>
        </a:p>
        <a:p>
          <a:endParaRPr lang="de-DE" sz="1100"/>
        </a:p>
      </xdr:txBody>
    </xdr:sp>
    <xdr:clientData/>
  </xdr:twoCellAnchor>
  <mc:AlternateContent xmlns:mc="http://schemas.openxmlformats.org/markup-compatibility/2006">
    <mc:Choice xmlns:a14="http://schemas.microsoft.com/office/drawing/2010/main" Requires="a14">
      <xdr:twoCellAnchor editAs="oneCell">
        <xdr:from>
          <xdr:col>28</xdr:col>
          <xdr:colOff>9525</xdr:colOff>
          <xdr:row>540</xdr:row>
          <xdr:rowOff>152400</xdr:rowOff>
        </xdr:from>
        <xdr:to>
          <xdr:col>28</xdr:col>
          <xdr:colOff>228600</xdr:colOff>
          <xdr:row>540</xdr:row>
          <xdr:rowOff>400050</xdr:rowOff>
        </xdr:to>
        <xdr:sp macro="" textlink="">
          <xdr:nvSpPr>
            <xdr:cNvPr id="1613" name="Check Box 589" hidden="1">
              <a:extLst>
                <a:ext uri="{63B3BB69-23CF-44E3-9099-C40C66FF867C}">
                  <a14:compatExt spid="_x0000_s1613"/>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152399</xdr:rowOff>
    </xdr:from>
    <xdr:to>
      <xdr:col>8</xdr:col>
      <xdr:colOff>826810</xdr:colOff>
      <xdr:row>11</xdr:row>
      <xdr:rowOff>51806</xdr:rowOff>
    </xdr:to>
    <xdr:pic>
      <xdr:nvPicPr>
        <xdr:cNvPr id="2" name="Grafik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52399"/>
          <a:ext cx="9599335" cy="1680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6.xml"/><Relationship Id="rId117" Type="http://schemas.openxmlformats.org/officeDocument/2006/relationships/ctrlProp" Target="../ctrlProps/ctrlProp107.xml"/><Relationship Id="rId21" Type="http://schemas.openxmlformats.org/officeDocument/2006/relationships/ctrlProp" Target="../ctrlProps/ctrlProp11.xml"/><Relationship Id="rId42" Type="http://schemas.openxmlformats.org/officeDocument/2006/relationships/ctrlProp" Target="../ctrlProps/ctrlProp32.xml"/><Relationship Id="rId47" Type="http://schemas.openxmlformats.org/officeDocument/2006/relationships/ctrlProp" Target="../ctrlProps/ctrlProp37.xml"/><Relationship Id="rId63" Type="http://schemas.openxmlformats.org/officeDocument/2006/relationships/ctrlProp" Target="../ctrlProps/ctrlProp53.xml"/><Relationship Id="rId68" Type="http://schemas.openxmlformats.org/officeDocument/2006/relationships/ctrlProp" Target="../ctrlProps/ctrlProp58.xml"/><Relationship Id="rId84" Type="http://schemas.openxmlformats.org/officeDocument/2006/relationships/ctrlProp" Target="../ctrlProps/ctrlProp74.xml"/><Relationship Id="rId89" Type="http://schemas.openxmlformats.org/officeDocument/2006/relationships/ctrlProp" Target="../ctrlProps/ctrlProp79.xml"/><Relationship Id="rId112" Type="http://schemas.openxmlformats.org/officeDocument/2006/relationships/ctrlProp" Target="../ctrlProps/ctrlProp102.xml"/><Relationship Id="rId133" Type="http://schemas.openxmlformats.org/officeDocument/2006/relationships/ctrlProp" Target="../ctrlProps/ctrlProp123.xml"/><Relationship Id="rId138" Type="http://schemas.openxmlformats.org/officeDocument/2006/relationships/ctrlProp" Target="../ctrlProps/ctrlProp128.xml"/><Relationship Id="rId16" Type="http://schemas.openxmlformats.org/officeDocument/2006/relationships/ctrlProp" Target="../ctrlProps/ctrlProp6.xml"/><Relationship Id="rId107" Type="http://schemas.openxmlformats.org/officeDocument/2006/relationships/ctrlProp" Target="../ctrlProps/ctrlProp97.xml"/><Relationship Id="rId11" Type="http://schemas.openxmlformats.org/officeDocument/2006/relationships/ctrlProp" Target="../ctrlProps/ctrlProp1.xml"/><Relationship Id="rId32" Type="http://schemas.openxmlformats.org/officeDocument/2006/relationships/ctrlProp" Target="../ctrlProps/ctrlProp22.xml"/><Relationship Id="rId37" Type="http://schemas.openxmlformats.org/officeDocument/2006/relationships/ctrlProp" Target="../ctrlProps/ctrlProp27.xml"/><Relationship Id="rId53" Type="http://schemas.openxmlformats.org/officeDocument/2006/relationships/ctrlProp" Target="../ctrlProps/ctrlProp43.xml"/><Relationship Id="rId58" Type="http://schemas.openxmlformats.org/officeDocument/2006/relationships/ctrlProp" Target="../ctrlProps/ctrlProp48.xml"/><Relationship Id="rId74" Type="http://schemas.openxmlformats.org/officeDocument/2006/relationships/ctrlProp" Target="../ctrlProps/ctrlProp64.xml"/><Relationship Id="rId79" Type="http://schemas.openxmlformats.org/officeDocument/2006/relationships/ctrlProp" Target="../ctrlProps/ctrlProp69.xml"/><Relationship Id="rId102" Type="http://schemas.openxmlformats.org/officeDocument/2006/relationships/ctrlProp" Target="../ctrlProps/ctrlProp92.xml"/><Relationship Id="rId123" Type="http://schemas.openxmlformats.org/officeDocument/2006/relationships/ctrlProp" Target="../ctrlProps/ctrlProp113.xml"/><Relationship Id="rId128" Type="http://schemas.openxmlformats.org/officeDocument/2006/relationships/ctrlProp" Target="../ctrlProps/ctrlProp118.xml"/><Relationship Id="rId5" Type="http://schemas.openxmlformats.org/officeDocument/2006/relationships/hyperlink" Target="http://www.efre-bw.de/wp-content/uploads/2015/03/EFRE_-_Operationelles_Programm_BW_2014-2020.pdf" TargetMode="External"/><Relationship Id="rId90" Type="http://schemas.openxmlformats.org/officeDocument/2006/relationships/ctrlProp" Target="../ctrlProps/ctrlProp80.xml"/><Relationship Id="rId95" Type="http://schemas.openxmlformats.org/officeDocument/2006/relationships/ctrlProp" Target="../ctrlProps/ctrlProp85.xml"/><Relationship Id="rId22" Type="http://schemas.openxmlformats.org/officeDocument/2006/relationships/ctrlProp" Target="../ctrlProps/ctrlProp12.xml"/><Relationship Id="rId27" Type="http://schemas.openxmlformats.org/officeDocument/2006/relationships/ctrlProp" Target="../ctrlProps/ctrlProp17.xml"/><Relationship Id="rId43" Type="http://schemas.openxmlformats.org/officeDocument/2006/relationships/ctrlProp" Target="../ctrlProps/ctrlProp33.xml"/><Relationship Id="rId48" Type="http://schemas.openxmlformats.org/officeDocument/2006/relationships/ctrlProp" Target="../ctrlProps/ctrlProp38.xml"/><Relationship Id="rId64" Type="http://schemas.openxmlformats.org/officeDocument/2006/relationships/ctrlProp" Target="../ctrlProps/ctrlProp54.xml"/><Relationship Id="rId69" Type="http://schemas.openxmlformats.org/officeDocument/2006/relationships/ctrlProp" Target="../ctrlProps/ctrlProp59.xml"/><Relationship Id="rId113" Type="http://schemas.openxmlformats.org/officeDocument/2006/relationships/ctrlProp" Target="../ctrlProps/ctrlProp103.xml"/><Relationship Id="rId118" Type="http://schemas.openxmlformats.org/officeDocument/2006/relationships/ctrlProp" Target="../ctrlProps/ctrlProp108.xml"/><Relationship Id="rId134" Type="http://schemas.openxmlformats.org/officeDocument/2006/relationships/ctrlProp" Target="../ctrlProps/ctrlProp124.xml"/><Relationship Id="rId139" Type="http://schemas.openxmlformats.org/officeDocument/2006/relationships/ctrlProp" Target="../ctrlProps/ctrlProp129.xml"/><Relationship Id="rId8" Type="http://schemas.openxmlformats.org/officeDocument/2006/relationships/printerSettings" Target="../printerSettings/printerSettings1.bin"/><Relationship Id="rId51" Type="http://schemas.openxmlformats.org/officeDocument/2006/relationships/ctrlProp" Target="../ctrlProps/ctrlProp41.xml"/><Relationship Id="rId72" Type="http://schemas.openxmlformats.org/officeDocument/2006/relationships/ctrlProp" Target="../ctrlProps/ctrlProp62.xml"/><Relationship Id="rId80" Type="http://schemas.openxmlformats.org/officeDocument/2006/relationships/ctrlProp" Target="../ctrlProps/ctrlProp70.xml"/><Relationship Id="rId85" Type="http://schemas.openxmlformats.org/officeDocument/2006/relationships/ctrlProp" Target="../ctrlProps/ctrlProp75.xml"/><Relationship Id="rId93" Type="http://schemas.openxmlformats.org/officeDocument/2006/relationships/ctrlProp" Target="../ctrlProps/ctrlProp83.xml"/><Relationship Id="rId98" Type="http://schemas.openxmlformats.org/officeDocument/2006/relationships/ctrlProp" Target="../ctrlProps/ctrlProp88.xml"/><Relationship Id="rId121" Type="http://schemas.openxmlformats.org/officeDocument/2006/relationships/ctrlProp" Target="../ctrlProps/ctrlProp111.xml"/><Relationship Id="rId3" Type="http://schemas.openxmlformats.org/officeDocument/2006/relationships/hyperlink" Target="http://eur-lex.europa.eu/LexUriServ/LexUriServ.do?uri=COM:2012:0341:FIN:DE:PDF" TargetMode="External"/><Relationship Id="rId12" Type="http://schemas.openxmlformats.org/officeDocument/2006/relationships/ctrlProp" Target="../ctrlProps/ctrlProp2.xml"/><Relationship Id="rId17" Type="http://schemas.openxmlformats.org/officeDocument/2006/relationships/ctrlProp" Target="../ctrlProps/ctrlProp7.xml"/><Relationship Id="rId25" Type="http://schemas.openxmlformats.org/officeDocument/2006/relationships/ctrlProp" Target="../ctrlProps/ctrlProp15.xml"/><Relationship Id="rId33" Type="http://schemas.openxmlformats.org/officeDocument/2006/relationships/ctrlProp" Target="../ctrlProps/ctrlProp23.xml"/><Relationship Id="rId38" Type="http://schemas.openxmlformats.org/officeDocument/2006/relationships/ctrlProp" Target="../ctrlProps/ctrlProp28.xml"/><Relationship Id="rId46" Type="http://schemas.openxmlformats.org/officeDocument/2006/relationships/ctrlProp" Target="../ctrlProps/ctrlProp36.xml"/><Relationship Id="rId59" Type="http://schemas.openxmlformats.org/officeDocument/2006/relationships/ctrlProp" Target="../ctrlProps/ctrlProp49.xml"/><Relationship Id="rId67" Type="http://schemas.openxmlformats.org/officeDocument/2006/relationships/ctrlProp" Target="../ctrlProps/ctrlProp57.xml"/><Relationship Id="rId103" Type="http://schemas.openxmlformats.org/officeDocument/2006/relationships/ctrlProp" Target="../ctrlProps/ctrlProp93.xml"/><Relationship Id="rId108" Type="http://schemas.openxmlformats.org/officeDocument/2006/relationships/ctrlProp" Target="../ctrlProps/ctrlProp98.xml"/><Relationship Id="rId116" Type="http://schemas.openxmlformats.org/officeDocument/2006/relationships/ctrlProp" Target="../ctrlProps/ctrlProp106.xml"/><Relationship Id="rId124" Type="http://schemas.openxmlformats.org/officeDocument/2006/relationships/ctrlProp" Target="../ctrlProps/ctrlProp114.xml"/><Relationship Id="rId129" Type="http://schemas.openxmlformats.org/officeDocument/2006/relationships/ctrlProp" Target="../ctrlProps/ctrlProp119.xml"/><Relationship Id="rId137" Type="http://schemas.openxmlformats.org/officeDocument/2006/relationships/ctrlProp" Target="../ctrlProps/ctrlProp127.xml"/><Relationship Id="rId20" Type="http://schemas.openxmlformats.org/officeDocument/2006/relationships/ctrlProp" Target="../ctrlProps/ctrlProp10.xml"/><Relationship Id="rId41" Type="http://schemas.openxmlformats.org/officeDocument/2006/relationships/ctrlProp" Target="../ctrlProps/ctrlProp31.xml"/><Relationship Id="rId54" Type="http://schemas.openxmlformats.org/officeDocument/2006/relationships/ctrlProp" Target="../ctrlProps/ctrlProp44.xml"/><Relationship Id="rId62" Type="http://schemas.openxmlformats.org/officeDocument/2006/relationships/ctrlProp" Target="../ctrlProps/ctrlProp52.xml"/><Relationship Id="rId70" Type="http://schemas.openxmlformats.org/officeDocument/2006/relationships/ctrlProp" Target="../ctrlProps/ctrlProp60.xml"/><Relationship Id="rId75" Type="http://schemas.openxmlformats.org/officeDocument/2006/relationships/ctrlProp" Target="../ctrlProps/ctrlProp65.xml"/><Relationship Id="rId83" Type="http://schemas.openxmlformats.org/officeDocument/2006/relationships/ctrlProp" Target="../ctrlProps/ctrlProp73.xml"/><Relationship Id="rId88" Type="http://schemas.openxmlformats.org/officeDocument/2006/relationships/ctrlProp" Target="../ctrlProps/ctrlProp78.xml"/><Relationship Id="rId91" Type="http://schemas.openxmlformats.org/officeDocument/2006/relationships/ctrlProp" Target="../ctrlProps/ctrlProp81.xml"/><Relationship Id="rId96" Type="http://schemas.openxmlformats.org/officeDocument/2006/relationships/ctrlProp" Target="../ctrlProps/ctrlProp86.xml"/><Relationship Id="rId111" Type="http://schemas.openxmlformats.org/officeDocument/2006/relationships/ctrlProp" Target="../ctrlProps/ctrlProp101.xml"/><Relationship Id="rId132" Type="http://schemas.openxmlformats.org/officeDocument/2006/relationships/ctrlProp" Target="../ctrlProps/ctrlProp122.xml"/><Relationship Id="rId1" Type="http://schemas.openxmlformats.org/officeDocument/2006/relationships/hyperlink" Target="http://www.emas.de/" TargetMode="External"/><Relationship Id="rId6" Type="http://schemas.openxmlformats.org/officeDocument/2006/relationships/hyperlink" Target="http://www.efre-bw.de/wp-content/uploads/2015/03/Regelungen-und-Hilfestellungen-zu-Informations-und-Kommunikationspflichten_Stand17.07.2015.pdf" TargetMode="External"/><Relationship Id="rId15" Type="http://schemas.openxmlformats.org/officeDocument/2006/relationships/ctrlProp" Target="../ctrlProps/ctrlProp5.xml"/><Relationship Id="rId23" Type="http://schemas.openxmlformats.org/officeDocument/2006/relationships/ctrlProp" Target="../ctrlProps/ctrlProp13.xml"/><Relationship Id="rId28" Type="http://schemas.openxmlformats.org/officeDocument/2006/relationships/ctrlProp" Target="../ctrlProps/ctrlProp18.xml"/><Relationship Id="rId36" Type="http://schemas.openxmlformats.org/officeDocument/2006/relationships/ctrlProp" Target="../ctrlProps/ctrlProp26.xml"/><Relationship Id="rId49" Type="http://schemas.openxmlformats.org/officeDocument/2006/relationships/ctrlProp" Target="../ctrlProps/ctrlProp39.xml"/><Relationship Id="rId57" Type="http://schemas.openxmlformats.org/officeDocument/2006/relationships/ctrlProp" Target="../ctrlProps/ctrlProp47.xml"/><Relationship Id="rId106" Type="http://schemas.openxmlformats.org/officeDocument/2006/relationships/ctrlProp" Target="../ctrlProps/ctrlProp96.xml"/><Relationship Id="rId114" Type="http://schemas.openxmlformats.org/officeDocument/2006/relationships/ctrlProp" Target="../ctrlProps/ctrlProp104.xml"/><Relationship Id="rId119" Type="http://schemas.openxmlformats.org/officeDocument/2006/relationships/ctrlProp" Target="../ctrlProps/ctrlProp109.xml"/><Relationship Id="rId127" Type="http://schemas.openxmlformats.org/officeDocument/2006/relationships/ctrlProp" Target="../ctrlProps/ctrlProp117.xml"/><Relationship Id="rId10" Type="http://schemas.openxmlformats.org/officeDocument/2006/relationships/vmlDrawing" Target="../drawings/vmlDrawing1.vml"/><Relationship Id="rId31" Type="http://schemas.openxmlformats.org/officeDocument/2006/relationships/ctrlProp" Target="../ctrlProps/ctrlProp21.xml"/><Relationship Id="rId44" Type="http://schemas.openxmlformats.org/officeDocument/2006/relationships/ctrlProp" Target="../ctrlProps/ctrlProp34.xml"/><Relationship Id="rId52" Type="http://schemas.openxmlformats.org/officeDocument/2006/relationships/ctrlProp" Target="../ctrlProps/ctrlProp42.xml"/><Relationship Id="rId60" Type="http://schemas.openxmlformats.org/officeDocument/2006/relationships/ctrlProp" Target="../ctrlProps/ctrlProp50.xml"/><Relationship Id="rId65" Type="http://schemas.openxmlformats.org/officeDocument/2006/relationships/ctrlProp" Target="../ctrlProps/ctrlProp55.xml"/><Relationship Id="rId73" Type="http://schemas.openxmlformats.org/officeDocument/2006/relationships/ctrlProp" Target="../ctrlProps/ctrlProp63.xml"/><Relationship Id="rId78" Type="http://schemas.openxmlformats.org/officeDocument/2006/relationships/ctrlProp" Target="../ctrlProps/ctrlProp68.xml"/><Relationship Id="rId81" Type="http://schemas.openxmlformats.org/officeDocument/2006/relationships/ctrlProp" Target="../ctrlProps/ctrlProp71.xml"/><Relationship Id="rId86" Type="http://schemas.openxmlformats.org/officeDocument/2006/relationships/ctrlProp" Target="../ctrlProps/ctrlProp76.xml"/><Relationship Id="rId94" Type="http://schemas.openxmlformats.org/officeDocument/2006/relationships/ctrlProp" Target="../ctrlProps/ctrlProp84.xml"/><Relationship Id="rId99" Type="http://schemas.openxmlformats.org/officeDocument/2006/relationships/ctrlProp" Target="../ctrlProps/ctrlProp89.xml"/><Relationship Id="rId101" Type="http://schemas.openxmlformats.org/officeDocument/2006/relationships/ctrlProp" Target="../ctrlProps/ctrlProp91.xml"/><Relationship Id="rId122" Type="http://schemas.openxmlformats.org/officeDocument/2006/relationships/ctrlProp" Target="../ctrlProps/ctrlProp112.xml"/><Relationship Id="rId130" Type="http://schemas.openxmlformats.org/officeDocument/2006/relationships/ctrlProp" Target="../ctrlProps/ctrlProp120.xml"/><Relationship Id="rId135" Type="http://schemas.openxmlformats.org/officeDocument/2006/relationships/ctrlProp" Target="../ctrlProps/ctrlProp125.xml"/><Relationship Id="rId4" Type="http://schemas.openxmlformats.org/officeDocument/2006/relationships/hyperlink" Target="http://www.efre-bw.de/wp-content/uploads/2015/03/EFRE_-_Operationelles_Programm_BW_2014-2020.pdf" TargetMode="External"/><Relationship Id="rId9" Type="http://schemas.openxmlformats.org/officeDocument/2006/relationships/drawing" Target="../drawings/drawing1.xml"/><Relationship Id="rId13" Type="http://schemas.openxmlformats.org/officeDocument/2006/relationships/ctrlProp" Target="../ctrlProps/ctrlProp3.xml"/><Relationship Id="rId18" Type="http://schemas.openxmlformats.org/officeDocument/2006/relationships/ctrlProp" Target="../ctrlProps/ctrlProp8.xml"/><Relationship Id="rId39" Type="http://schemas.openxmlformats.org/officeDocument/2006/relationships/ctrlProp" Target="../ctrlProps/ctrlProp29.xml"/><Relationship Id="rId109" Type="http://schemas.openxmlformats.org/officeDocument/2006/relationships/ctrlProp" Target="../ctrlProps/ctrlProp99.xml"/><Relationship Id="rId34" Type="http://schemas.openxmlformats.org/officeDocument/2006/relationships/ctrlProp" Target="../ctrlProps/ctrlProp24.xml"/><Relationship Id="rId50" Type="http://schemas.openxmlformats.org/officeDocument/2006/relationships/ctrlProp" Target="../ctrlProps/ctrlProp40.xml"/><Relationship Id="rId55" Type="http://schemas.openxmlformats.org/officeDocument/2006/relationships/ctrlProp" Target="../ctrlProps/ctrlProp45.xml"/><Relationship Id="rId76" Type="http://schemas.openxmlformats.org/officeDocument/2006/relationships/ctrlProp" Target="../ctrlProps/ctrlProp66.xml"/><Relationship Id="rId97" Type="http://schemas.openxmlformats.org/officeDocument/2006/relationships/ctrlProp" Target="../ctrlProps/ctrlProp87.xml"/><Relationship Id="rId104" Type="http://schemas.openxmlformats.org/officeDocument/2006/relationships/ctrlProp" Target="../ctrlProps/ctrlProp94.xml"/><Relationship Id="rId120" Type="http://schemas.openxmlformats.org/officeDocument/2006/relationships/ctrlProp" Target="../ctrlProps/ctrlProp110.xml"/><Relationship Id="rId125" Type="http://schemas.openxmlformats.org/officeDocument/2006/relationships/ctrlProp" Target="../ctrlProps/ctrlProp115.xml"/><Relationship Id="rId7" Type="http://schemas.openxmlformats.org/officeDocument/2006/relationships/hyperlink" Target="http://www.deutscher-nachhaltigkeitskodex.de/de/startseite.html" TargetMode="External"/><Relationship Id="rId71" Type="http://schemas.openxmlformats.org/officeDocument/2006/relationships/ctrlProp" Target="../ctrlProps/ctrlProp61.xml"/><Relationship Id="rId92" Type="http://schemas.openxmlformats.org/officeDocument/2006/relationships/ctrlProp" Target="../ctrlProps/ctrlProp82.xml"/><Relationship Id="rId2" Type="http://schemas.openxmlformats.org/officeDocument/2006/relationships/hyperlink" Target="http://www.dgnb-system.de/de/system/kriterien/" TargetMode="External"/><Relationship Id="rId29" Type="http://schemas.openxmlformats.org/officeDocument/2006/relationships/ctrlProp" Target="../ctrlProps/ctrlProp19.xml"/><Relationship Id="rId24" Type="http://schemas.openxmlformats.org/officeDocument/2006/relationships/ctrlProp" Target="../ctrlProps/ctrlProp14.xml"/><Relationship Id="rId40" Type="http://schemas.openxmlformats.org/officeDocument/2006/relationships/ctrlProp" Target="../ctrlProps/ctrlProp30.xml"/><Relationship Id="rId45" Type="http://schemas.openxmlformats.org/officeDocument/2006/relationships/ctrlProp" Target="../ctrlProps/ctrlProp35.xml"/><Relationship Id="rId66" Type="http://schemas.openxmlformats.org/officeDocument/2006/relationships/ctrlProp" Target="../ctrlProps/ctrlProp56.xml"/><Relationship Id="rId87" Type="http://schemas.openxmlformats.org/officeDocument/2006/relationships/ctrlProp" Target="../ctrlProps/ctrlProp77.xml"/><Relationship Id="rId110" Type="http://schemas.openxmlformats.org/officeDocument/2006/relationships/ctrlProp" Target="../ctrlProps/ctrlProp100.xml"/><Relationship Id="rId115" Type="http://schemas.openxmlformats.org/officeDocument/2006/relationships/ctrlProp" Target="../ctrlProps/ctrlProp105.xml"/><Relationship Id="rId131" Type="http://schemas.openxmlformats.org/officeDocument/2006/relationships/ctrlProp" Target="../ctrlProps/ctrlProp121.xml"/><Relationship Id="rId136" Type="http://schemas.openxmlformats.org/officeDocument/2006/relationships/ctrlProp" Target="../ctrlProps/ctrlProp126.xml"/><Relationship Id="rId61" Type="http://schemas.openxmlformats.org/officeDocument/2006/relationships/ctrlProp" Target="../ctrlProps/ctrlProp51.xml"/><Relationship Id="rId82" Type="http://schemas.openxmlformats.org/officeDocument/2006/relationships/ctrlProp" Target="../ctrlProps/ctrlProp72.xml"/><Relationship Id="rId19" Type="http://schemas.openxmlformats.org/officeDocument/2006/relationships/ctrlProp" Target="../ctrlProps/ctrlProp9.xml"/><Relationship Id="rId14" Type="http://schemas.openxmlformats.org/officeDocument/2006/relationships/ctrlProp" Target="../ctrlProps/ctrlProp4.xml"/><Relationship Id="rId30" Type="http://schemas.openxmlformats.org/officeDocument/2006/relationships/ctrlProp" Target="../ctrlProps/ctrlProp20.xml"/><Relationship Id="rId35" Type="http://schemas.openxmlformats.org/officeDocument/2006/relationships/ctrlProp" Target="../ctrlProps/ctrlProp25.xml"/><Relationship Id="rId56" Type="http://schemas.openxmlformats.org/officeDocument/2006/relationships/ctrlProp" Target="../ctrlProps/ctrlProp46.xml"/><Relationship Id="rId77" Type="http://schemas.openxmlformats.org/officeDocument/2006/relationships/ctrlProp" Target="../ctrlProps/ctrlProp67.xml"/><Relationship Id="rId100" Type="http://schemas.openxmlformats.org/officeDocument/2006/relationships/ctrlProp" Target="../ctrlProps/ctrlProp90.xml"/><Relationship Id="rId105" Type="http://schemas.openxmlformats.org/officeDocument/2006/relationships/ctrlProp" Target="../ctrlProps/ctrlProp95.xml"/><Relationship Id="rId126" Type="http://schemas.openxmlformats.org/officeDocument/2006/relationships/ctrlProp" Target="../ctrlProps/ctrlProp11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AQ712"/>
  <sheetViews>
    <sheetView showGridLines="0" tabSelected="1" zoomScaleNormal="100" zoomScaleSheetLayoutView="100" workbookViewId="0">
      <selection activeCell="A8" sqref="A8:AC8"/>
    </sheetView>
  </sheetViews>
  <sheetFormatPr baseColWidth="10" defaultColWidth="10.75" defaultRowHeight="14.25" x14ac:dyDescent="0.2"/>
  <cols>
    <col min="1" max="3" width="3.125" style="121" customWidth="1"/>
    <col min="4" max="5" width="3.375" style="121" customWidth="1"/>
    <col min="6" max="6" width="3.125" style="121" customWidth="1"/>
    <col min="7" max="7" width="4.125" style="121" customWidth="1"/>
    <col min="8" max="8" width="3.5" style="121" customWidth="1"/>
    <col min="9" max="9" width="3.75" style="121" customWidth="1"/>
    <col min="10" max="10" width="2.375" style="121" customWidth="1"/>
    <col min="11" max="11" width="3.125" style="121" hidden="1" customWidth="1"/>
    <col min="12" max="12" width="3.875" style="121" customWidth="1"/>
    <col min="13" max="15" width="3.125" style="121" customWidth="1"/>
    <col min="16" max="16" width="2.875" style="121" customWidth="1"/>
    <col min="17" max="20" width="3.125" style="121" customWidth="1"/>
    <col min="21" max="21" width="3" style="121" customWidth="1"/>
    <col min="22" max="28" width="3.125" style="121" customWidth="1"/>
    <col min="29" max="29" width="3.125" style="122" customWidth="1"/>
    <col min="30" max="30" width="10.75" style="266" hidden="1" customWidth="1"/>
    <col min="31" max="31" width="14.5" style="121" hidden="1" customWidth="1"/>
    <col min="32" max="32" width="20.75" style="121" hidden="1" customWidth="1"/>
    <col min="33" max="33" width="15.75" style="121" hidden="1" customWidth="1"/>
    <col min="34" max="34" width="18.625" style="121" hidden="1" customWidth="1"/>
    <col min="35" max="35" width="11.5" style="121" hidden="1" customWidth="1"/>
    <col min="36" max="36" width="12.375" style="121" hidden="1" customWidth="1"/>
    <col min="37" max="37" width="13.25" style="121" hidden="1" customWidth="1"/>
    <col min="38" max="38" width="14" style="121" hidden="1" customWidth="1"/>
    <col min="39" max="39" width="12.75" style="121" hidden="1" customWidth="1"/>
    <col min="40" max="42" width="10.75" style="121" hidden="1" customWidth="1"/>
    <col min="43" max="43" width="10.75" style="121" customWidth="1"/>
    <col min="44" max="16384" width="10.75" style="121"/>
  </cols>
  <sheetData>
    <row r="1" spans="1:36" ht="15" x14ac:dyDescent="0.25">
      <c r="AE1" s="303"/>
      <c r="AF1" s="276"/>
      <c r="AG1" s="278"/>
      <c r="AH1" s="278"/>
      <c r="AI1" s="278"/>
      <c r="AJ1" s="278"/>
    </row>
    <row r="2" spans="1:36" x14ac:dyDescent="0.2">
      <c r="AD2" s="121"/>
      <c r="AE2" s="276"/>
      <c r="AF2" s="276"/>
    </row>
    <row r="4" spans="1:36" x14ac:dyDescent="0.2">
      <c r="AE4" s="122"/>
    </row>
    <row r="7" spans="1:36" ht="8.25" customHeight="1" x14ac:dyDescent="0.2"/>
    <row r="8" spans="1:36" ht="22.5" customHeight="1" x14ac:dyDescent="0.25">
      <c r="A8" s="625" t="s">
        <v>0</v>
      </c>
      <c r="B8" s="625"/>
      <c r="C8" s="625"/>
      <c r="D8" s="625"/>
      <c r="E8" s="625"/>
      <c r="F8" s="625"/>
      <c r="G8" s="625"/>
      <c r="H8" s="625"/>
      <c r="I8" s="625"/>
      <c r="J8" s="625"/>
      <c r="K8" s="625"/>
      <c r="L8" s="625"/>
      <c r="M8" s="625"/>
      <c r="N8" s="625"/>
      <c r="O8" s="625"/>
      <c r="P8" s="625"/>
      <c r="Q8" s="625"/>
      <c r="R8" s="625"/>
      <c r="S8" s="625"/>
      <c r="T8" s="625"/>
      <c r="U8" s="625"/>
      <c r="V8" s="625"/>
      <c r="W8" s="625"/>
      <c r="X8" s="625"/>
      <c r="Y8" s="625"/>
      <c r="Z8" s="625"/>
      <c r="AA8" s="625"/>
      <c r="AB8" s="625"/>
      <c r="AC8" s="625"/>
      <c r="AE8" s="267"/>
    </row>
    <row r="9" spans="1:36" ht="16.5" customHeight="1" x14ac:dyDescent="0.2">
      <c r="A9" s="436" t="s">
        <v>409</v>
      </c>
      <c r="B9" s="436"/>
      <c r="C9" s="436"/>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row>
    <row r="10" spans="1:36" ht="15" x14ac:dyDescent="0.2">
      <c r="A10" s="123"/>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386" t="s">
        <v>408</v>
      </c>
      <c r="AF10" s="268"/>
    </row>
    <row r="11" spans="1:36" ht="73.5" customHeight="1" x14ac:dyDescent="0.25">
      <c r="A11" s="626" t="s">
        <v>418</v>
      </c>
      <c r="B11" s="626"/>
      <c r="C11" s="626"/>
      <c r="D11" s="626"/>
      <c r="E11" s="626"/>
      <c r="F11" s="626"/>
      <c r="G11" s="626"/>
      <c r="H11" s="626"/>
      <c r="I11" s="626"/>
      <c r="J11" s="626"/>
      <c r="K11" s="626"/>
      <c r="L11" s="626"/>
      <c r="M11" s="626"/>
      <c r="N11" s="626"/>
      <c r="O11" s="626"/>
      <c r="P11" s="626"/>
      <c r="Q11" s="627"/>
      <c r="R11" s="627"/>
      <c r="S11" s="627"/>
      <c r="T11" s="627"/>
      <c r="U11" s="627"/>
      <c r="V11" s="627"/>
      <c r="W11" s="627"/>
      <c r="X11" s="627"/>
      <c r="Y11" s="627"/>
      <c r="Z11" s="627"/>
      <c r="AA11" s="627"/>
      <c r="AB11" s="627"/>
      <c r="AC11" s="627"/>
      <c r="AF11" s="300"/>
    </row>
    <row r="12" spans="1:36" ht="20.25" customHeight="1" x14ac:dyDescent="0.2">
      <c r="A12" s="437" t="s">
        <v>410</v>
      </c>
      <c r="B12" s="437"/>
      <c r="C12" s="437"/>
      <c r="D12" s="437"/>
      <c r="E12" s="437"/>
      <c r="F12" s="437"/>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E12" s="280"/>
    </row>
    <row r="13" spans="1:36" ht="6" customHeight="1" x14ac:dyDescent="0.2">
      <c r="AF13" s="269"/>
    </row>
    <row r="14" spans="1:36" s="271" customFormat="1" ht="95.25" customHeight="1" x14ac:dyDescent="0.2">
      <c r="A14" s="632" t="s">
        <v>1</v>
      </c>
      <c r="B14" s="636"/>
      <c r="C14" s="636"/>
      <c r="D14" s="458" t="s">
        <v>427</v>
      </c>
      <c r="E14" s="458"/>
      <c r="F14" s="458"/>
      <c r="G14" s="458"/>
      <c r="H14" s="458"/>
      <c r="I14" s="458"/>
      <c r="J14" s="458"/>
      <c r="K14" s="458"/>
      <c r="L14" s="458"/>
      <c r="M14" s="458"/>
      <c r="N14" s="458"/>
      <c r="O14" s="458"/>
      <c r="P14" s="458"/>
      <c r="Q14" s="458"/>
      <c r="R14" s="458"/>
      <c r="S14" s="458"/>
      <c r="T14" s="458"/>
      <c r="U14" s="458"/>
      <c r="V14" s="458"/>
      <c r="W14" s="458"/>
      <c r="X14" s="458"/>
      <c r="Y14" s="458"/>
      <c r="Z14" s="458"/>
      <c r="AA14" s="458"/>
      <c r="AB14" s="458"/>
      <c r="AC14" s="459"/>
      <c r="AD14" s="270"/>
      <c r="AE14" s="121"/>
      <c r="AF14" s="269"/>
    </row>
    <row r="15" spans="1:36" s="271" customFormat="1" ht="19.5" customHeight="1" x14ac:dyDescent="0.2">
      <c r="A15" s="637"/>
      <c r="B15" s="638"/>
      <c r="C15" s="638"/>
      <c r="D15" s="301" t="s">
        <v>366</v>
      </c>
      <c r="E15" s="382"/>
      <c r="F15" s="382"/>
      <c r="G15" s="382"/>
      <c r="H15" s="382"/>
      <c r="I15" s="382"/>
      <c r="J15" s="382"/>
      <c r="K15" s="124"/>
      <c r="L15" s="125"/>
      <c r="M15" s="382"/>
      <c r="N15" s="382"/>
      <c r="O15" s="382"/>
      <c r="P15" s="382"/>
      <c r="Q15" s="382"/>
      <c r="R15" s="382"/>
      <c r="S15" s="382"/>
      <c r="T15" s="382"/>
      <c r="U15" s="382"/>
      <c r="V15" s="382"/>
      <c r="W15" s="382"/>
      <c r="X15" s="382"/>
      <c r="Y15" s="382"/>
      <c r="Z15" s="382"/>
      <c r="AA15" s="382"/>
      <c r="AB15" s="382"/>
      <c r="AC15" s="383"/>
      <c r="AD15" s="270"/>
    </row>
    <row r="16" spans="1:36" s="271" customFormat="1" ht="111" customHeight="1" x14ac:dyDescent="0.2">
      <c r="A16" s="637"/>
      <c r="B16" s="638"/>
      <c r="C16" s="638"/>
      <c r="D16" s="382"/>
      <c r="E16" s="533" t="s">
        <v>367</v>
      </c>
      <c r="F16" s="533"/>
      <c r="G16" s="533"/>
      <c r="H16" s="533"/>
      <c r="I16" s="533"/>
      <c r="J16" s="533"/>
      <c r="K16" s="533"/>
      <c r="L16" s="533"/>
      <c r="M16" s="533"/>
      <c r="N16" s="533"/>
      <c r="O16" s="533"/>
      <c r="P16" s="533"/>
      <c r="Q16" s="533"/>
      <c r="R16" s="533"/>
      <c r="S16" s="533"/>
      <c r="T16" s="533"/>
      <c r="U16" s="533"/>
      <c r="V16" s="533"/>
      <c r="W16" s="533"/>
      <c r="X16" s="533"/>
      <c r="Y16" s="533"/>
      <c r="Z16" s="533"/>
      <c r="AA16" s="533"/>
      <c r="AB16" s="533"/>
      <c r="AC16" s="534"/>
      <c r="AD16" s="270"/>
    </row>
    <row r="17" spans="1:43" s="271" customFormat="1" ht="136.5" customHeight="1" x14ac:dyDescent="0.2">
      <c r="A17" s="637"/>
      <c r="B17" s="638"/>
      <c r="C17" s="638"/>
      <c r="D17" s="548" t="s">
        <v>426</v>
      </c>
      <c r="E17" s="548"/>
      <c r="F17" s="548"/>
      <c r="G17" s="548"/>
      <c r="H17" s="548"/>
      <c r="I17" s="548"/>
      <c r="J17" s="548"/>
      <c r="K17" s="548"/>
      <c r="L17" s="548"/>
      <c r="M17" s="548"/>
      <c r="N17" s="548"/>
      <c r="O17" s="548"/>
      <c r="P17" s="548"/>
      <c r="Q17" s="548"/>
      <c r="R17" s="548"/>
      <c r="S17" s="548"/>
      <c r="T17" s="548"/>
      <c r="U17" s="548"/>
      <c r="V17" s="548"/>
      <c r="W17" s="548"/>
      <c r="X17" s="548"/>
      <c r="Y17" s="548"/>
      <c r="Z17" s="548"/>
      <c r="AA17" s="548"/>
      <c r="AB17" s="548"/>
      <c r="AC17" s="549"/>
      <c r="AD17" s="270"/>
      <c r="AE17" s="376" t="s">
        <v>403</v>
      </c>
    </row>
    <row r="18" spans="1:43" ht="5.25" customHeight="1" x14ac:dyDescent="0.2">
      <c r="A18" s="639"/>
      <c r="B18" s="640"/>
      <c r="C18" s="640"/>
      <c r="D18" s="550"/>
      <c r="E18" s="550"/>
      <c r="F18" s="550"/>
      <c r="G18" s="550"/>
      <c r="H18" s="550"/>
      <c r="I18" s="550"/>
      <c r="J18" s="550"/>
      <c r="K18" s="550"/>
      <c r="L18" s="550"/>
      <c r="M18" s="550"/>
      <c r="N18" s="550"/>
      <c r="O18" s="550"/>
      <c r="P18" s="550"/>
      <c r="Q18" s="550"/>
      <c r="R18" s="550"/>
      <c r="S18" s="550"/>
      <c r="T18" s="550"/>
      <c r="U18" s="550"/>
      <c r="V18" s="550"/>
      <c r="W18" s="550"/>
      <c r="X18" s="550"/>
      <c r="Y18" s="550"/>
      <c r="Z18" s="550"/>
      <c r="AA18" s="550"/>
      <c r="AB18" s="550"/>
      <c r="AC18" s="551"/>
    </row>
    <row r="19" spans="1:43" ht="33.75" customHeight="1" x14ac:dyDescent="0.2">
      <c r="A19" s="540" t="s">
        <v>156</v>
      </c>
      <c r="B19" s="540"/>
      <c r="C19" s="540"/>
      <c r="D19" s="540"/>
      <c r="E19" s="540"/>
      <c r="F19" s="540"/>
      <c r="G19" s="540"/>
      <c r="H19" s="540"/>
      <c r="I19" s="540"/>
      <c r="J19" s="540"/>
      <c r="K19" s="540"/>
      <c r="L19" s="540"/>
      <c r="M19" s="540"/>
      <c r="N19" s="540"/>
      <c r="O19" s="540"/>
      <c r="P19" s="540"/>
      <c r="Q19" s="540"/>
      <c r="R19" s="540"/>
      <c r="S19" s="540"/>
      <c r="T19" s="540"/>
      <c r="U19" s="540"/>
      <c r="V19" s="540"/>
      <c r="W19" s="540"/>
      <c r="X19" s="540"/>
      <c r="Y19" s="540"/>
      <c r="Z19" s="540"/>
      <c r="AA19" s="540"/>
      <c r="AB19" s="540"/>
      <c r="AC19" s="540"/>
    </row>
    <row r="20" spans="1:43" ht="17.25" customHeight="1" x14ac:dyDescent="0.2">
      <c r="A20" s="543"/>
      <c r="B20" s="544"/>
      <c r="C20" s="544"/>
      <c r="D20" s="544"/>
      <c r="E20" s="544"/>
      <c r="F20" s="544"/>
      <c r="G20" s="544"/>
      <c r="H20" s="544"/>
      <c r="I20" s="544"/>
      <c r="J20" s="544"/>
      <c r="K20" s="544"/>
      <c r="L20" s="544"/>
      <c r="M20" s="544"/>
      <c r="N20" s="544"/>
      <c r="O20" s="544"/>
      <c r="P20" s="544"/>
      <c r="Q20" s="544"/>
      <c r="R20" s="544"/>
      <c r="S20" s="544"/>
      <c r="T20" s="544"/>
      <c r="U20" s="544"/>
      <c r="V20" s="544"/>
      <c r="W20" s="544"/>
      <c r="X20" s="544"/>
      <c r="Y20" s="544"/>
      <c r="Z20" s="544"/>
      <c r="AA20" s="544"/>
      <c r="AB20" s="544"/>
      <c r="AC20" s="545"/>
    </row>
    <row r="21" spans="1:43" ht="31.5" customHeight="1" x14ac:dyDescent="0.2">
      <c r="A21" s="610" t="s">
        <v>135</v>
      </c>
      <c r="B21" s="610"/>
      <c r="C21" s="610"/>
      <c r="D21" s="610"/>
      <c r="E21" s="610"/>
      <c r="F21" s="610"/>
      <c r="G21" s="610"/>
      <c r="H21" s="610"/>
      <c r="I21" s="610"/>
      <c r="J21" s="610"/>
      <c r="K21" s="610"/>
      <c r="L21" s="610"/>
      <c r="M21" s="610"/>
      <c r="N21" s="610"/>
      <c r="O21" s="610"/>
      <c r="P21" s="610"/>
      <c r="Q21" s="611"/>
      <c r="R21" s="611"/>
      <c r="S21" s="611"/>
      <c r="T21" s="611"/>
      <c r="U21" s="611"/>
      <c r="V21" s="611"/>
      <c r="W21" s="611"/>
      <c r="X21" s="611"/>
      <c r="Y21" s="611"/>
      <c r="Z21" s="611"/>
      <c r="AA21" s="611"/>
      <c r="AB21" s="611"/>
      <c r="AC21" s="611"/>
    </row>
    <row r="22" spans="1:43" s="211" customFormat="1" ht="30.75" customHeight="1" x14ac:dyDescent="0.2">
      <c r="A22" s="425"/>
      <c r="B22" s="426"/>
      <c r="C22" s="426"/>
      <c r="D22" s="426"/>
      <c r="E22" s="426"/>
      <c r="F22" s="426"/>
      <c r="G22" s="426"/>
      <c r="H22" s="426"/>
      <c r="I22" s="426"/>
      <c r="J22" s="426"/>
      <c r="K22" s="426"/>
      <c r="L22" s="426"/>
      <c r="M22" s="426"/>
      <c r="N22" s="426"/>
      <c r="O22" s="426"/>
      <c r="P22" s="426"/>
      <c r="Q22" s="426"/>
      <c r="R22" s="426"/>
      <c r="S22" s="426"/>
      <c r="T22" s="426"/>
      <c r="U22" s="426"/>
      <c r="V22" s="426"/>
      <c r="W22" s="426"/>
      <c r="X22" s="426"/>
      <c r="Y22" s="426"/>
      <c r="Z22" s="426"/>
      <c r="AA22" s="426"/>
      <c r="AB22" s="426"/>
      <c r="AC22" s="427"/>
      <c r="AD22" s="270"/>
    </row>
    <row r="23" spans="1:43" ht="72" customHeight="1" x14ac:dyDescent="0.2">
      <c r="A23" s="387"/>
      <c r="B23" s="387"/>
      <c r="C23" s="387"/>
      <c r="D23" s="387"/>
      <c r="E23" s="387"/>
      <c r="F23" s="387"/>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Q23" s="389"/>
    </row>
    <row r="24" spans="1:43" s="384" customFormat="1" ht="30" customHeight="1" x14ac:dyDescent="0.2">
      <c r="A24" s="438" t="s">
        <v>428</v>
      </c>
      <c r="B24" s="438"/>
      <c r="C24" s="438"/>
      <c r="D24" s="438"/>
      <c r="E24" s="438"/>
      <c r="F24" s="438"/>
      <c r="G24" s="438"/>
      <c r="H24" s="438"/>
      <c r="I24" s="438"/>
      <c r="J24" s="438"/>
      <c r="K24" s="438"/>
      <c r="L24" s="438"/>
      <c r="M24" s="438"/>
      <c r="N24" s="438"/>
      <c r="O24" s="438"/>
      <c r="P24" s="438"/>
      <c r="Q24" s="438"/>
      <c r="R24" s="438"/>
      <c r="S24" s="438"/>
      <c r="T24" s="438"/>
      <c r="U24" s="438"/>
      <c r="V24" s="438"/>
      <c r="W24" s="438"/>
      <c r="X24" s="438"/>
      <c r="Y24" s="438"/>
      <c r="Z24" s="438"/>
      <c r="AA24" s="438"/>
      <c r="AB24" s="438"/>
      <c r="AC24" s="438"/>
      <c r="AD24" s="270"/>
      <c r="AQ24" s="390"/>
    </row>
    <row r="25" spans="1:43" s="297" customFormat="1" ht="26.25" hidden="1" customHeight="1" x14ac:dyDescent="0.2">
      <c r="A25" s="121"/>
      <c r="B25" s="121"/>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2"/>
      <c r="AD25" s="270"/>
    </row>
    <row r="26" spans="1:43" s="297" customFormat="1" ht="26.25" hidden="1" customHeight="1" x14ac:dyDescent="0.2">
      <c r="A26" s="121"/>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2"/>
      <c r="AD26" s="270"/>
    </row>
    <row r="27" spans="1:43" s="297" customFormat="1" ht="26.25" hidden="1" customHeight="1" x14ac:dyDescent="0.2">
      <c r="AD27" s="270"/>
    </row>
    <row r="28" spans="1:43" ht="60.75" hidden="1" customHeight="1" x14ac:dyDescent="0.2"/>
    <row r="29" spans="1:43" ht="31.5" hidden="1" customHeight="1" x14ac:dyDescent="0.2"/>
    <row r="30" spans="1:43" ht="30" hidden="1" customHeight="1" x14ac:dyDescent="0.2">
      <c r="AE30" s="151"/>
    </row>
    <row r="31" spans="1:43" hidden="1" x14ac:dyDescent="0.2"/>
    <row r="32" spans="1:43" hidden="1" x14ac:dyDescent="0.2"/>
    <row r="33" spans="1:34" hidden="1" x14ac:dyDescent="0.2"/>
    <row r="34" spans="1:34" hidden="1" x14ac:dyDescent="0.2"/>
    <row r="35" spans="1:34" hidden="1" x14ac:dyDescent="0.2"/>
    <row r="36" spans="1:34" hidden="1" x14ac:dyDescent="0.2"/>
    <row r="37" spans="1:34" ht="32.25" hidden="1" customHeight="1" x14ac:dyDescent="0.2">
      <c r="AF37" s="463"/>
      <c r="AG37" s="463"/>
    </row>
    <row r="38" spans="1:34" ht="30" hidden="1" customHeight="1" x14ac:dyDescent="0.2">
      <c r="AE38" s="151"/>
      <c r="AF38" s="463"/>
      <c r="AG38" s="463"/>
    </row>
    <row r="39" spans="1:34" x14ac:dyDescent="0.2">
      <c r="AF39" s="463"/>
      <c r="AG39" s="463"/>
    </row>
    <row r="40" spans="1:34" ht="45.75" customHeight="1" x14ac:dyDescent="0.2">
      <c r="A40" s="535" t="s">
        <v>136</v>
      </c>
      <c r="B40" s="535"/>
      <c r="C40" s="535"/>
      <c r="D40" s="535"/>
      <c r="E40" s="535"/>
      <c r="F40" s="535"/>
      <c r="G40" s="535"/>
      <c r="H40" s="535"/>
      <c r="I40" s="535"/>
      <c r="J40" s="535"/>
      <c r="K40" s="535"/>
      <c r="L40" s="535"/>
      <c r="M40" s="535"/>
      <c r="N40" s="535"/>
      <c r="O40" s="535"/>
      <c r="P40" s="535"/>
      <c r="Q40" s="612"/>
      <c r="R40" s="612"/>
      <c r="S40" s="612"/>
      <c r="T40" s="612"/>
      <c r="U40" s="612"/>
      <c r="V40" s="612"/>
      <c r="W40" s="612"/>
      <c r="X40" s="612"/>
      <c r="Y40" s="612"/>
      <c r="Z40" s="612"/>
      <c r="AA40" s="612"/>
      <c r="AB40" s="612"/>
      <c r="AC40" s="612"/>
      <c r="AF40" s="463"/>
      <c r="AG40" s="463"/>
    </row>
    <row r="41" spans="1:34" ht="30" customHeight="1" x14ac:dyDescent="0.2">
      <c r="A41" s="425"/>
      <c r="B41" s="426"/>
      <c r="C41" s="426"/>
      <c r="D41" s="426"/>
      <c r="E41" s="426"/>
      <c r="F41" s="426"/>
      <c r="G41" s="426"/>
      <c r="H41" s="427"/>
      <c r="I41" s="127"/>
      <c r="J41" s="425"/>
      <c r="K41" s="426"/>
      <c r="L41" s="426"/>
      <c r="M41" s="426"/>
      <c r="N41" s="426"/>
      <c r="O41" s="426"/>
      <c r="P41" s="426"/>
      <c r="Q41" s="426"/>
      <c r="R41" s="427"/>
      <c r="S41" s="128"/>
      <c r="T41" s="425"/>
      <c r="U41" s="426"/>
      <c r="V41" s="426"/>
      <c r="W41" s="426"/>
      <c r="X41" s="426"/>
      <c r="Y41" s="426"/>
      <c r="Z41" s="426"/>
      <c r="AA41" s="426"/>
      <c r="AB41" s="426"/>
      <c r="AC41" s="427"/>
    </row>
    <row r="42" spans="1:34" x14ac:dyDescent="0.2">
      <c r="A42" s="129" t="s">
        <v>2</v>
      </c>
      <c r="B42" s="129"/>
      <c r="C42" s="129"/>
      <c r="D42" s="129"/>
      <c r="E42" s="129"/>
      <c r="F42" s="129"/>
      <c r="G42" s="129"/>
      <c r="H42" s="129"/>
      <c r="I42" s="129"/>
      <c r="J42" s="129" t="s">
        <v>3</v>
      </c>
      <c r="K42" s="129"/>
      <c r="L42" s="129"/>
      <c r="M42" s="129"/>
      <c r="N42" s="129"/>
      <c r="O42" s="129"/>
      <c r="P42" s="129"/>
      <c r="Q42" s="130"/>
      <c r="T42" s="121" t="s">
        <v>4</v>
      </c>
    </row>
    <row r="43" spans="1:34" hidden="1" x14ac:dyDescent="0.2"/>
    <row r="44" spans="1:34" ht="16.5" customHeight="1" x14ac:dyDescent="0.2">
      <c r="AE44" s="278"/>
      <c r="AF44" s="276"/>
    </row>
    <row r="45" spans="1:34" ht="29.25" customHeight="1" x14ac:dyDescent="0.2">
      <c r="A45" s="628" t="s">
        <v>96</v>
      </c>
      <c r="B45" s="628"/>
      <c r="C45" s="628"/>
      <c r="D45" s="628"/>
      <c r="E45" s="628"/>
      <c r="F45" s="628"/>
      <c r="G45" s="628"/>
      <c r="H45" s="628"/>
      <c r="I45" s="628"/>
      <c r="J45" s="628"/>
      <c r="K45" s="628"/>
      <c r="L45" s="628"/>
      <c r="M45" s="628"/>
      <c r="N45" s="628"/>
      <c r="O45" s="628"/>
      <c r="P45" s="628"/>
      <c r="Q45" s="612"/>
      <c r="R45" s="612"/>
      <c r="S45" s="612"/>
      <c r="T45" s="612"/>
      <c r="U45" s="612"/>
      <c r="V45" s="612"/>
      <c r="W45" s="612"/>
      <c r="X45" s="612"/>
      <c r="Y45" s="612"/>
      <c r="Z45" s="612"/>
      <c r="AA45" s="612"/>
      <c r="AB45" s="612"/>
      <c r="AC45" s="612"/>
      <c r="AE45" s="403" t="s">
        <v>279</v>
      </c>
      <c r="AF45" s="466"/>
      <c r="AG45" s="467"/>
      <c r="AH45" s="467"/>
    </row>
    <row r="46" spans="1:34" s="379" customFormat="1" ht="16.350000000000001" hidden="1" customHeight="1" x14ac:dyDescent="0.2">
      <c r="A46" s="393" t="s">
        <v>405</v>
      </c>
      <c r="B46" s="394"/>
      <c r="C46" s="394"/>
      <c r="D46" s="394"/>
      <c r="E46" s="394"/>
      <c r="F46" s="394"/>
      <c r="G46" s="394"/>
      <c r="H46" s="394"/>
      <c r="I46" s="394"/>
      <c r="J46" s="394"/>
      <c r="K46" s="394"/>
      <c r="L46" s="394"/>
      <c r="M46" s="394"/>
      <c r="N46" s="394"/>
      <c r="O46" s="394"/>
      <c r="P46" s="394"/>
      <c r="Q46" s="394"/>
      <c r="R46" s="394"/>
      <c r="S46" s="394"/>
      <c r="T46" s="394"/>
      <c r="U46" s="394"/>
      <c r="V46" s="394"/>
      <c r="W46" s="394"/>
      <c r="X46" s="394"/>
      <c r="Y46" s="395"/>
      <c r="Z46" s="396"/>
      <c r="AA46" s="464" t="s">
        <v>283</v>
      </c>
      <c r="AB46" s="464"/>
      <c r="AC46" s="380"/>
      <c r="AD46" s="378"/>
    </row>
    <row r="47" spans="1:34" ht="16.350000000000001" hidden="1" customHeight="1" x14ac:dyDescent="0.2">
      <c r="A47" s="397" t="s">
        <v>31</v>
      </c>
      <c r="B47" s="398"/>
      <c r="C47" s="398"/>
      <c r="D47" s="398"/>
      <c r="E47" s="398"/>
      <c r="F47" s="398"/>
      <c r="G47" s="398"/>
      <c r="H47" s="398"/>
      <c r="I47" s="398"/>
      <c r="J47" s="398"/>
      <c r="K47" s="398"/>
      <c r="L47" s="398"/>
      <c r="M47" s="398"/>
      <c r="N47" s="398"/>
      <c r="O47" s="398"/>
      <c r="P47" s="398"/>
      <c r="Q47" s="398"/>
      <c r="R47" s="398"/>
      <c r="S47" s="398"/>
      <c r="T47" s="398"/>
      <c r="U47" s="398"/>
      <c r="V47" s="398"/>
      <c r="W47" s="398"/>
      <c r="X47" s="398"/>
      <c r="Y47" s="399"/>
      <c r="Z47" s="399"/>
      <c r="AA47" s="465" t="s">
        <v>265</v>
      </c>
      <c r="AB47" s="465"/>
      <c r="AC47" s="131"/>
    </row>
    <row r="48" spans="1:34" ht="16.350000000000001" hidden="1" customHeight="1" x14ac:dyDescent="0.2">
      <c r="A48" s="400" t="s">
        <v>307</v>
      </c>
      <c r="B48" s="392"/>
      <c r="C48" s="392"/>
      <c r="D48" s="392"/>
      <c r="E48" s="392"/>
      <c r="F48" s="392"/>
      <c r="G48" s="392"/>
      <c r="H48" s="392"/>
      <c r="I48" s="392"/>
      <c r="J48" s="392"/>
      <c r="K48" s="392"/>
      <c r="L48" s="392"/>
      <c r="M48" s="392"/>
      <c r="N48" s="392"/>
      <c r="O48" s="392"/>
      <c r="P48" s="392"/>
      <c r="Q48" s="392"/>
      <c r="R48" s="392"/>
      <c r="S48" s="392"/>
      <c r="T48" s="392"/>
      <c r="U48" s="392"/>
      <c r="V48" s="392"/>
      <c r="W48" s="392"/>
      <c r="X48" s="392"/>
      <c r="Y48" s="392"/>
      <c r="Z48" s="392"/>
      <c r="AA48" s="465" t="s">
        <v>268</v>
      </c>
      <c r="AB48" s="465"/>
      <c r="AC48" s="131"/>
    </row>
    <row r="49" spans="1:36" ht="78.75" customHeight="1" x14ac:dyDescent="0.2">
      <c r="A49" s="629" t="s">
        <v>132</v>
      </c>
      <c r="B49" s="629"/>
      <c r="C49" s="629"/>
      <c r="D49" s="629"/>
      <c r="E49" s="629"/>
      <c r="F49" s="629"/>
      <c r="G49" s="629"/>
      <c r="H49" s="629"/>
      <c r="I49" s="629"/>
      <c r="J49" s="629"/>
      <c r="K49" s="629"/>
      <c r="L49" s="629"/>
      <c r="M49" s="629"/>
      <c r="N49" s="629"/>
      <c r="O49" s="629"/>
      <c r="P49" s="629"/>
      <c r="Q49" s="630"/>
      <c r="R49" s="630"/>
      <c r="S49" s="630"/>
      <c r="T49" s="630"/>
      <c r="U49" s="630"/>
      <c r="V49" s="630"/>
      <c r="W49" s="630"/>
      <c r="X49" s="630"/>
      <c r="Y49" s="630"/>
      <c r="Z49" s="630"/>
      <c r="AA49" s="630"/>
      <c r="AB49" s="630"/>
      <c r="AC49" s="630"/>
      <c r="AE49" s="209" t="s">
        <v>357</v>
      </c>
      <c r="AF49" s="209"/>
      <c r="AG49" s="209" t="s">
        <v>350</v>
      </c>
      <c r="AH49" s="209"/>
      <c r="AI49" s="209"/>
      <c r="AJ49" s="209"/>
    </row>
    <row r="50" spans="1:36" ht="24" customHeight="1" x14ac:dyDescent="0.2">
      <c r="Z50" s="539" t="s">
        <v>94</v>
      </c>
      <c r="AA50" s="539"/>
      <c r="AB50" s="539" t="s">
        <v>98</v>
      </c>
      <c r="AC50" s="539"/>
      <c r="AE50" s="121" t="s">
        <v>358</v>
      </c>
      <c r="AF50" s="121" t="s">
        <v>398</v>
      </c>
      <c r="AG50" s="121" t="s">
        <v>396</v>
      </c>
      <c r="AH50" s="121" t="s">
        <v>397</v>
      </c>
    </row>
    <row r="51" spans="1:36" ht="15" customHeight="1" x14ac:dyDescent="0.2">
      <c r="A51" s="132" t="s">
        <v>17</v>
      </c>
      <c r="B51" s="133" t="s">
        <v>5</v>
      </c>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5"/>
      <c r="AA51" s="136"/>
      <c r="AB51" s="137"/>
      <c r="AC51" s="138"/>
      <c r="AD51" s="265"/>
      <c r="AE51" s="203" t="b">
        <v>0</v>
      </c>
      <c r="AF51" s="273">
        <v>1</v>
      </c>
      <c r="AG51" s="273" t="str">
        <f>IF(AND($AD$51=AF51,AE51=TRUE),"Dopplung","")</f>
        <v/>
      </c>
      <c r="AH51" s="273" t="str">
        <f>IF(AND(AG51="",AG52="",AG53="",AG54="",AG55="",AG56="",AG57="",AG58="",AG59="",AG60="",AG61="",AG62="",AG63=""),"","Fehler")</f>
        <v/>
      </c>
    </row>
    <row r="52" spans="1:36" ht="15" customHeight="1" x14ac:dyDescent="0.2">
      <c r="A52" s="139" t="s">
        <v>18</v>
      </c>
      <c r="B52" s="140" t="s">
        <v>6</v>
      </c>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35"/>
      <c r="AA52" s="136"/>
      <c r="AB52" s="137"/>
      <c r="AC52" s="138"/>
      <c r="AE52" s="203" t="b">
        <v>0</v>
      </c>
      <c r="AF52" s="273">
        <v>2</v>
      </c>
      <c r="AG52" s="273" t="str">
        <f t="shared" ref="AG52:AG63" si="0">IF(AND($AD$51=AF52,AE52=TRUE),"Dopplung","")</f>
        <v/>
      </c>
      <c r="AH52" s="273"/>
    </row>
    <row r="53" spans="1:36" ht="15.75" customHeight="1" x14ac:dyDescent="0.2">
      <c r="A53" s="139" t="s">
        <v>19</v>
      </c>
      <c r="B53" s="142" t="s">
        <v>7</v>
      </c>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35"/>
      <c r="AA53" s="136"/>
      <c r="AB53" s="137"/>
      <c r="AC53" s="138"/>
      <c r="AE53" s="203" t="b">
        <v>0</v>
      </c>
      <c r="AF53" s="273">
        <v>3</v>
      </c>
      <c r="AG53" s="273" t="str">
        <f t="shared" si="0"/>
        <v/>
      </c>
      <c r="AH53" s="273"/>
    </row>
    <row r="54" spans="1:36" ht="17.25" customHeight="1" x14ac:dyDescent="0.2">
      <c r="A54" s="139" t="s">
        <v>20</v>
      </c>
      <c r="B54" s="143" t="s">
        <v>8</v>
      </c>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5"/>
      <c r="AA54" s="136"/>
      <c r="AB54" s="137"/>
      <c r="AC54" s="138"/>
      <c r="AE54" s="203" t="b">
        <v>0</v>
      </c>
      <c r="AF54" s="273">
        <v>4</v>
      </c>
      <c r="AG54" s="273" t="str">
        <f t="shared" si="0"/>
        <v/>
      </c>
      <c r="AH54" s="273"/>
    </row>
    <row r="55" spans="1:36" ht="15" customHeight="1" x14ac:dyDescent="0.2">
      <c r="A55" s="139" t="s">
        <v>21</v>
      </c>
      <c r="B55" s="143" t="s">
        <v>9</v>
      </c>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5"/>
      <c r="AA55" s="136"/>
      <c r="AB55" s="137"/>
      <c r="AC55" s="138"/>
      <c r="AE55" s="203" t="b">
        <v>0</v>
      </c>
      <c r="AF55" s="273">
        <v>5</v>
      </c>
      <c r="AG55" s="273" t="str">
        <f t="shared" si="0"/>
        <v/>
      </c>
      <c r="AH55" s="273"/>
    </row>
    <row r="56" spans="1:36" ht="15" customHeight="1" x14ac:dyDescent="0.2">
      <c r="A56" s="139" t="s">
        <v>22</v>
      </c>
      <c r="B56" s="142" t="s">
        <v>10</v>
      </c>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35"/>
      <c r="AA56" s="136"/>
      <c r="AB56" s="137"/>
      <c r="AC56" s="138"/>
      <c r="AE56" s="203" t="b">
        <v>0</v>
      </c>
      <c r="AF56" s="273">
        <v>6</v>
      </c>
      <c r="AG56" s="273" t="str">
        <f t="shared" si="0"/>
        <v/>
      </c>
      <c r="AH56" s="273"/>
    </row>
    <row r="57" spans="1:36" ht="15" customHeight="1" x14ac:dyDescent="0.2">
      <c r="A57" s="139" t="s">
        <v>23</v>
      </c>
      <c r="B57" s="142" t="s">
        <v>11</v>
      </c>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35"/>
      <c r="AA57" s="136"/>
      <c r="AB57" s="137"/>
      <c r="AC57" s="138"/>
      <c r="AE57" s="203" t="b">
        <v>0</v>
      </c>
      <c r="AF57" s="273">
        <v>7</v>
      </c>
      <c r="AG57" s="273" t="str">
        <f t="shared" si="0"/>
        <v/>
      </c>
      <c r="AH57" s="273"/>
    </row>
    <row r="58" spans="1:36" ht="15" customHeight="1" x14ac:dyDescent="0.2">
      <c r="A58" s="139" t="s">
        <v>24</v>
      </c>
      <c r="B58" s="142" t="s">
        <v>12</v>
      </c>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35"/>
      <c r="AA58" s="136"/>
      <c r="AB58" s="137"/>
      <c r="AC58" s="138"/>
      <c r="AE58" s="203" t="b">
        <v>0</v>
      </c>
      <c r="AF58" s="273">
        <v>8</v>
      </c>
      <c r="AG58" s="273" t="str">
        <f t="shared" si="0"/>
        <v/>
      </c>
      <c r="AH58" s="273"/>
    </row>
    <row r="59" spans="1:36" ht="15" customHeight="1" x14ac:dyDescent="0.2">
      <c r="A59" s="139" t="s">
        <v>25</v>
      </c>
      <c r="B59" s="142" t="s">
        <v>13</v>
      </c>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35"/>
      <c r="AA59" s="136"/>
      <c r="AB59" s="137"/>
      <c r="AC59" s="138"/>
      <c r="AE59" s="203" t="b">
        <v>0</v>
      </c>
      <c r="AF59" s="273">
        <v>9</v>
      </c>
      <c r="AG59" s="273" t="str">
        <f t="shared" si="0"/>
        <v/>
      </c>
      <c r="AH59" s="273"/>
    </row>
    <row r="60" spans="1:36" ht="15" customHeight="1" x14ac:dyDescent="0.2">
      <c r="A60" s="139" t="s">
        <v>26</v>
      </c>
      <c r="B60" s="142" t="s">
        <v>14</v>
      </c>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35"/>
      <c r="AA60" s="136"/>
      <c r="AB60" s="137"/>
      <c r="AC60" s="138"/>
      <c r="AE60" s="203" t="b">
        <v>0</v>
      </c>
      <c r="AF60" s="273">
        <v>10</v>
      </c>
      <c r="AG60" s="273" t="str">
        <f t="shared" si="0"/>
        <v/>
      </c>
      <c r="AH60" s="273"/>
    </row>
    <row r="61" spans="1:36" ht="15" customHeight="1" x14ac:dyDescent="0.2">
      <c r="A61" s="139" t="s">
        <v>27</v>
      </c>
      <c r="B61" s="142" t="s">
        <v>15</v>
      </c>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35"/>
      <c r="AA61" s="136"/>
      <c r="AB61" s="137"/>
      <c r="AC61" s="138"/>
      <c r="AE61" s="203" t="b">
        <v>0</v>
      </c>
      <c r="AF61" s="273">
        <v>11</v>
      </c>
      <c r="AG61" s="273" t="str">
        <f t="shared" si="0"/>
        <v/>
      </c>
      <c r="AH61" s="273"/>
    </row>
    <row r="62" spans="1:36" ht="15" customHeight="1" x14ac:dyDescent="0.2">
      <c r="A62" s="139" t="s">
        <v>28</v>
      </c>
      <c r="B62" s="142" t="s">
        <v>16</v>
      </c>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35"/>
      <c r="AA62" s="136"/>
      <c r="AB62" s="137"/>
      <c r="AC62" s="138"/>
      <c r="AE62" s="203" t="b">
        <v>0</v>
      </c>
      <c r="AF62" s="273">
        <v>12</v>
      </c>
      <c r="AG62" s="273" t="str">
        <f t="shared" si="0"/>
        <v/>
      </c>
      <c r="AH62" s="273"/>
    </row>
    <row r="63" spans="1:36" ht="15" customHeight="1" x14ac:dyDescent="0.2">
      <c r="A63" s="139" t="s">
        <v>29</v>
      </c>
      <c r="B63" s="144" t="s">
        <v>95</v>
      </c>
      <c r="C63" s="145"/>
      <c r="D63" s="134"/>
      <c r="E63" s="134"/>
      <c r="F63" s="134"/>
      <c r="G63" s="134"/>
      <c r="H63" s="134"/>
      <c r="I63" s="134"/>
      <c r="J63" s="134"/>
      <c r="K63" s="134"/>
      <c r="L63" s="134"/>
      <c r="M63" s="134"/>
      <c r="N63" s="134"/>
      <c r="O63" s="134"/>
      <c r="P63" s="134"/>
      <c r="Q63" s="134"/>
      <c r="R63" s="134"/>
      <c r="S63" s="134"/>
      <c r="T63" s="134"/>
      <c r="U63" s="134"/>
      <c r="V63" s="134"/>
      <c r="W63" s="134"/>
      <c r="X63" s="134"/>
      <c r="Y63" s="134"/>
      <c r="Z63" s="135"/>
      <c r="AA63" s="136"/>
      <c r="AB63" s="137"/>
      <c r="AC63" s="138"/>
      <c r="AE63" s="203" t="b">
        <v>0</v>
      </c>
      <c r="AF63" s="273">
        <v>13</v>
      </c>
      <c r="AG63" s="273" t="str">
        <f t="shared" si="0"/>
        <v/>
      </c>
      <c r="AH63" s="273"/>
    </row>
    <row r="64" spans="1:36" ht="15" customHeight="1" x14ac:dyDescent="0.2">
      <c r="A64" s="631" t="s">
        <v>348</v>
      </c>
      <c r="B64" s="631"/>
      <c r="C64" s="631"/>
      <c r="D64" s="631"/>
      <c r="E64" s="631"/>
      <c r="F64" s="631"/>
      <c r="G64" s="631"/>
      <c r="H64" s="631"/>
      <c r="I64" s="631"/>
      <c r="J64" s="631"/>
      <c r="K64" s="631"/>
      <c r="L64" s="631"/>
      <c r="M64" s="631"/>
      <c r="N64" s="631"/>
      <c r="O64" s="631"/>
      <c r="P64" s="631"/>
      <c r="Q64" s="631"/>
      <c r="R64" s="631"/>
      <c r="S64" s="631"/>
      <c r="T64" s="631"/>
      <c r="U64" s="631"/>
      <c r="V64" s="631"/>
      <c r="W64" s="631"/>
      <c r="X64" s="631"/>
      <c r="Y64" s="631"/>
      <c r="Z64" s="631"/>
      <c r="AA64" s="631"/>
      <c r="AB64" s="631"/>
      <c r="AC64" s="631"/>
    </row>
    <row r="66" spans="1:29" ht="15" x14ac:dyDescent="0.25">
      <c r="A66" s="614" t="s">
        <v>30</v>
      </c>
      <c r="B66" s="614"/>
      <c r="C66" s="614"/>
      <c r="D66" s="614"/>
      <c r="E66" s="614"/>
      <c r="F66" s="614"/>
      <c r="G66" s="614"/>
      <c r="H66" s="614"/>
      <c r="I66" s="614"/>
      <c r="J66" s="614"/>
      <c r="K66" s="614"/>
      <c r="L66" s="614"/>
      <c r="M66" s="614"/>
      <c r="N66" s="614"/>
      <c r="O66" s="614"/>
      <c r="P66" s="614"/>
      <c r="Q66" s="614"/>
      <c r="R66" s="614"/>
      <c r="S66" s="614"/>
      <c r="T66" s="614"/>
      <c r="U66" s="614"/>
      <c r="V66" s="614"/>
      <c r="W66" s="614"/>
      <c r="X66" s="614"/>
      <c r="Y66" s="614"/>
      <c r="Z66" s="614"/>
      <c r="AA66" s="614"/>
      <c r="AB66" s="614"/>
      <c r="AC66" s="614"/>
    </row>
    <row r="67" spans="1:29" ht="30" customHeight="1" x14ac:dyDescent="0.2">
      <c r="A67" s="425"/>
      <c r="B67" s="426"/>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7"/>
    </row>
    <row r="68" spans="1:29" ht="30" customHeight="1" x14ac:dyDescent="0.2">
      <c r="A68" s="402"/>
      <c r="B68" s="402"/>
      <c r="C68" s="402"/>
      <c r="D68" s="402"/>
      <c r="E68" s="402"/>
      <c r="F68" s="402"/>
      <c r="G68" s="402"/>
      <c r="H68" s="402"/>
      <c r="I68" s="402"/>
      <c r="J68" s="402"/>
      <c r="K68" s="402"/>
      <c r="L68" s="402"/>
      <c r="M68" s="402"/>
      <c r="N68" s="402"/>
      <c r="O68" s="402"/>
      <c r="P68" s="402"/>
      <c r="Q68" s="402"/>
      <c r="R68" s="402"/>
      <c r="S68" s="402"/>
      <c r="T68" s="402"/>
      <c r="U68" s="402"/>
      <c r="V68" s="402"/>
      <c r="W68" s="402"/>
      <c r="X68" s="402"/>
      <c r="Y68" s="402"/>
      <c r="Z68" s="402"/>
      <c r="AA68" s="402"/>
      <c r="AB68" s="402"/>
      <c r="AC68" s="402"/>
    </row>
    <row r="69" spans="1:29" ht="30" customHeight="1" x14ac:dyDescent="0.2">
      <c r="A69" s="402"/>
      <c r="B69" s="402"/>
      <c r="C69" s="402"/>
      <c r="D69" s="402"/>
      <c r="E69" s="402"/>
      <c r="F69" s="402"/>
      <c r="G69" s="402"/>
      <c r="H69" s="402"/>
      <c r="I69" s="402"/>
      <c r="J69" s="402"/>
      <c r="K69" s="402"/>
      <c r="L69" s="402"/>
      <c r="M69" s="402"/>
      <c r="N69" s="402"/>
      <c r="O69" s="402"/>
      <c r="P69" s="402"/>
      <c r="Q69" s="402"/>
      <c r="R69" s="402"/>
      <c r="S69" s="402"/>
      <c r="T69" s="402"/>
      <c r="U69" s="402"/>
      <c r="V69" s="402"/>
      <c r="W69" s="402"/>
      <c r="X69" s="402"/>
      <c r="Y69" s="402"/>
      <c r="Z69" s="402"/>
      <c r="AA69" s="402"/>
      <c r="AB69" s="402"/>
      <c r="AC69" s="402"/>
    </row>
    <row r="70" spans="1:29" ht="30" customHeight="1" x14ac:dyDescent="0.2">
      <c r="A70" s="402"/>
      <c r="B70" s="402"/>
      <c r="C70" s="402"/>
      <c r="D70" s="402"/>
      <c r="E70" s="402"/>
      <c r="F70" s="402"/>
      <c r="G70" s="402"/>
      <c r="H70" s="402"/>
      <c r="I70" s="402"/>
      <c r="J70" s="402"/>
      <c r="K70" s="402"/>
      <c r="L70" s="402"/>
      <c r="M70" s="402"/>
      <c r="N70" s="402"/>
      <c r="O70" s="402"/>
      <c r="P70" s="402"/>
      <c r="Q70" s="402"/>
      <c r="R70" s="402"/>
      <c r="S70" s="402"/>
      <c r="T70" s="402"/>
      <c r="U70" s="402"/>
      <c r="V70" s="402"/>
      <c r="W70" s="402"/>
      <c r="X70" s="402"/>
      <c r="Y70" s="402"/>
      <c r="Z70" s="402"/>
      <c r="AA70" s="402"/>
      <c r="AB70" s="402"/>
      <c r="AC70" s="402"/>
    </row>
    <row r="71" spans="1:29" ht="30" customHeight="1" x14ac:dyDescent="0.2">
      <c r="A71" s="402"/>
      <c r="B71" s="402"/>
      <c r="C71" s="402"/>
      <c r="D71" s="402"/>
      <c r="E71" s="402"/>
      <c r="F71" s="402"/>
      <c r="G71" s="402"/>
      <c r="H71" s="402"/>
      <c r="I71" s="402"/>
      <c r="J71" s="402"/>
      <c r="K71" s="402"/>
      <c r="L71" s="402"/>
      <c r="M71" s="402"/>
      <c r="N71" s="402"/>
      <c r="O71" s="402"/>
      <c r="P71" s="402"/>
      <c r="Q71" s="402"/>
      <c r="R71" s="402"/>
      <c r="S71" s="402"/>
      <c r="T71" s="402"/>
      <c r="U71" s="402"/>
      <c r="V71" s="402"/>
      <c r="W71" s="402"/>
      <c r="X71" s="402"/>
      <c r="Y71" s="402"/>
      <c r="Z71" s="402"/>
      <c r="AA71" s="402"/>
      <c r="AB71" s="402"/>
      <c r="AC71" s="402"/>
    </row>
    <row r="72" spans="1:29" ht="30" customHeight="1" x14ac:dyDescent="0.2">
      <c r="A72" s="402"/>
      <c r="B72" s="402"/>
      <c r="C72" s="402"/>
      <c r="D72" s="402"/>
      <c r="E72" s="402"/>
      <c r="F72" s="402"/>
      <c r="G72" s="402"/>
      <c r="H72" s="402"/>
      <c r="I72" s="402"/>
      <c r="J72" s="402"/>
      <c r="K72" s="402"/>
      <c r="L72" s="402"/>
      <c r="M72" s="402"/>
      <c r="N72" s="402"/>
      <c r="O72" s="402"/>
      <c r="P72" s="402"/>
      <c r="Q72" s="402"/>
      <c r="R72" s="402"/>
      <c r="S72" s="402"/>
      <c r="T72" s="402"/>
      <c r="U72" s="402"/>
      <c r="V72" s="402"/>
      <c r="W72" s="402"/>
      <c r="X72" s="402"/>
      <c r="Y72" s="402"/>
      <c r="Z72" s="402"/>
      <c r="AA72" s="402"/>
      <c r="AB72" s="402"/>
      <c r="AC72" s="402"/>
    </row>
    <row r="73" spans="1:29" ht="30" customHeight="1" x14ac:dyDescent="0.2">
      <c r="A73" s="402"/>
      <c r="B73" s="402"/>
      <c r="C73" s="402"/>
      <c r="D73" s="402"/>
      <c r="E73" s="402"/>
      <c r="F73" s="402"/>
      <c r="G73" s="402"/>
      <c r="H73" s="402"/>
      <c r="I73" s="402"/>
      <c r="J73" s="402"/>
      <c r="K73" s="402"/>
      <c r="L73" s="402"/>
      <c r="M73" s="402"/>
      <c r="N73" s="402"/>
      <c r="O73" s="402"/>
      <c r="P73" s="402"/>
      <c r="Q73" s="402"/>
      <c r="R73" s="402"/>
      <c r="S73" s="402"/>
      <c r="T73" s="402"/>
      <c r="U73" s="402"/>
      <c r="V73" s="402"/>
      <c r="W73" s="402"/>
      <c r="X73" s="402"/>
      <c r="Y73" s="402"/>
      <c r="Z73" s="402"/>
      <c r="AA73" s="402"/>
      <c r="AB73" s="402"/>
      <c r="AC73" s="402"/>
    </row>
    <row r="74" spans="1:29" ht="30" customHeight="1" x14ac:dyDescent="0.2">
      <c r="A74" s="402"/>
      <c r="B74" s="402"/>
      <c r="C74" s="402"/>
      <c r="D74" s="402"/>
      <c r="E74" s="402"/>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row>
    <row r="75" spans="1:29" ht="12" customHeight="1" x14ac:dyDescent="0.2">
      <c r="A75" s="402"/>
      <c r="B75" s="402"/>
      <c r="C75" s="402"/>
      <c r="D75" s="402"/>
      <c r="E75" s="402"/>
      <c r="F75" s="402"/>
      <c r="G75" s="402"/>
      <c r="H75" s="402"/>
      <c r="I75" s="402"/>
      <c r="J75" s="402"/>
      <c r="K75" s="402"/>
      <c r="L75" s="402"/>
      <c r="M75" s="402"/>
      <c r="N75" s="402"/>
      <c r="O75" s="402"/>
      <c r="P75" s="402"/>
      <c r="Q75" s="402"/>
      <c r="R75" s="402"/>
      <c r="S75" s="402"/>
      <c r="T75" s="402"/>
      <c r="U75" s="402"/>
      <c r="V75" s="402"/>
      <c r="W75" s="402"/>
      <c r="X75" s="402"/>
      <c r="Y75" s="402"/>
      <c r="Z75" s="402"/>
      <c r="AA75" s="402"/>
      <c r="AB75" s="402"/>
      <c r="AC75" s="402"/>
    </row>
    <row r="76" spans="1:29" ht="30" customHeight="1" x14ac:dyDescent="0.2">
      <c r="A76" s="126"/>
      <c r="B76" s="126"/>
      <c r="C76" s="126"/>
      <c r="D76" s="126"/>
      <c r="E76" s="126"/>
      <c r="F76" s="126"/>
      <c r="G76" s="146"/>
      <c r="H76" s="146"/>
      <c r="I76" s="146"/>
      <c r="J76" s="146"/>
      <c r="K76" s="146"/>
      <c r="L76" s="146"/>
      <c r="M76" s="146"/>
      <c r="N76" s="146"/>
      <c r="O76" s="146"/>
      <c r="P76" s="146"/>
      <c r="Q76" s="146"/>
    </row>
    <row r="77" spans="1:29" ht="27" customHeight="1" x14ac:dyDescent="0.2">
      <c r="A77" s="438" t="s">
        <v>429</v>
      </c>
      <c r="B77" s="438"/>
      <c r="C77" s="438"/>
      <c r="D77" s="438"/>
      <c r="E77" s="438"/>
      <c r="F77" s="438"/>
      <c r="G77" s="438"/>
      <c r="H77" s="438"/>
      <c r="I77" s="438"/>
      <c r="J77" s="438"/>
      <c r="K77" s="438"/>
      <c r="L77" s="438"/>
      <c r="M77" s="438"/>
      <c r="N77" s="438"/>
      <c r="O77" s="438"/>
      <c r="P77" s="438"/>
      <c r="Q77" s="438"/>
      <c r="R77" s="438"/>
      <c r="S77" s="438"/>
      <c r="T77" s="438"/>
      <c r="U77" s="438"/>
      <c r="V77" s="438"/>
      <c r="W77" s="438"/>
      <c r="X77" s="438"/>
      <c r="Y77" s="438"/>
      <c r="Z77" s="438"/>
      <c r="AA77" s="438"/>
      <c r="AB77" s="438"/>
      <c r="AC77" s="438"/>
    </row>
    <row r="78" spans="1:29" ht="27" customHeight="1" x14ac:dyDescent="0.2">
      <c r="A78" s="615" t="s">
        <v>370</v>
      </c>
      <c r="B78" s="615"/>
      <c r="C78" s="615"/>
      <c r="D78" s="615"/>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615"/>
      <c r="AC78" s="615"/>
    </row>
    <row r="80" spans="1:29" ht="15" x14ac:dyDescent="0.2">
      <c r="A80" s="374"/>
      <c r="B80" s="374"/>
      <c r="C80" s="374"/>
      <c r="D80" s="374"/>
      <c r="E80" s="374"/>
      <c r="F80" s="374"/>
      <c r="G80" s="374"/>
      <c r="H80" s="374"/>
      <c r="I80" s="374"/>
      <c r="J80" s="374"/>
      <c r="K80" s="374"/>
      <c r="L80" s="374"/>
      <c r="M80" s="374"/>
      <c r="N80" s="374"/>
      <c r="O80" s="374"/>
      <c r="P80" s="374"/>
      <c r="Q80" s="374"/>
      <c r="R80" s="374"/>
      <c r="S80" s="374"/>
      <c r="T80" s="374"/>
      <c r="U80" s="374"/>
      <c r="V80" s="374"/>
      <c r="W80" s="374"/>
      <c r="X80" s="374"/>
      <c r="Y80" s="374"/>
      <c r="Z80" s="374"/>
      <c r="AA80" s="374"/>
      <c r="AB80" s="374"/>
      <c r="AC80" s="374"/>
    </row>
    <row r="81" spans="1:29" ht="15" x14ac:dyDescent="0.2">
      <c r="A81" s="381"/>
      <c r="B81" s="381"/>
      <c r="C81" s="381"/>
      <c r="D81" s="381"/>
      <c r="E81" s="381"/>
      <c r="F81" s="381"/>
      <c r="G81" s="381"/>
      <c r="H81" s="381"/>
      <c r="I81" s="381"/>
      <c r="J81" s="381"/>
      <c r="K81" s="381"/>
      <c r="L81" s="381"/>
      <c r="M81" s="381"/>
      <c r="N81" s="381"/>
      <c r="O81" s="381"/>
      <c r="P81" s="381"/>
      <c r="Q81" s="381"/>
      <c r="R81" s="381"/>
      <c r="S81" s="381"/>
      <c r="T81" s="381"/>
      <c r="U81" s="381"/>
      <c r="V81" s="381"/>
      <c r="W81" s="381"/>
      <c r="X81" s="381"/>
      <c r="Y81" s="642" t="s">
        <v>97</v>
      </c>
      <c r="Z81" s="642"/>
      <c r="AA81" s="642"/>
      <c r="AB81" s="642"/>
      <c r="AC81" s="642"/>
    </row>
    <row r="82" spans="1:29" ht="42" customHeight="1" x14ac:dyDescent="0.2">
      <c r="A82" s="643" t="s">
        <v>411</v>
      </c>
      <c r="B82" s="617"/>
      <c r="C82" s="617"/>
      <c r="D82" s="617"/>
      <c r="E82" s="617"/>
      <c r="F82" s="617"/>
      <c r="G82" s="617"/>
      <c r="H82" s="617"/>
      <c r="I82" s="617"/>
      <c r="J82" s="617"/>
      <c r="K82" s="617"/>
      <c r="L82" s="617"/>
      <c r="M82" s="617"/>
      <c r="N82" s="617"/>
      <c r="O82" s="617"/>
      <c r="P82" s="617"/>
      <c r="Q82" s="617"/>
      <c r="R82" s="617"/>
      <c r="S82" s="617"/>
      <c r="T82" s="617"/>
      <c r="U82" s="617"/>
      <c r="V82" s="617"/>
      <c r="W82" s="617"/>
      <c r="X82" s="618"/>
      <c r="Y82" s="644"/>
      <c r="Z82" s="645"/>
      <c r="AA82" s="645"/>
      <c r="AB82" s="645"/>
      <c r="AC82" s="646"/>
    </row>
    <row r="83" spans="1:29" x14ac:dyDescent="0.2">
      <c r="A83" s="381"/>
      <c r="B83" s="381"/>
      <c r="C83" s="381"/>
      <c r="D83" s="381"/>
      <c r="E83" s="381"/>
      <c r="F83" s="381"/>
      <c r="G83" s="381"/>
      <c r="H83" s="381"/>
      <c r="I83" s="381"/>
      <c r="J83" s="381"/>
      <c r="K83" s="381"/>
      <c r="L83" s="381"/>
      <c r="M83" s="381"/>
      <c r="N83" s="381"/>
      <c r="O83" s="381"/>
      <c r="P83" s="381"/>
      <c r="Q83" s="381"/>
      <c r="R83" s="381"/>
      <c r="S83" s="381"/>
      <c r="T83" s="381"/>
      <c r="U83" s="381"/>
      <c r="V83" s="381"/>
      <c r="W83" s="381"/>
      <c r="X83" s="381"/>
      <c r="Y83" s="381"/>
      <c r="Z83" s="381"/>
      <c r="AA83" s="381"/>
      <c r="AB83" s="381"/>
      <c r="AC83" s="401"/>
    </row>
    <row r="84" spans="1:29" ht="15" x14ac:dyDescent="0.2">
      <c r="A84" s="647" t="s">
        <v>412</v>
      </c>
      <c r="B84" s="647"/>
      <c r="C84" s="647"/>
      <c r="D84" s="647"/>
      <c r="E84" s="647"/>
      <c r="F84" s="647"/>
      <c r="G84" s="647"/>
      <c r="H84" s="647"/>
      <c r="I84" s="647"/>
      <c r="J84" s="647"/>
      <c r="K84" s="647"/>
      <c r="L84" s="647"/>
      <c r="M84" s="647"/>
      <c r="N84" s="647"/>
      <c r="O84" s="647"/>
      <c r="P84" s="647"/>
      <c r="Q84" s="647"/>
      <c r="R84" s="647"/>
      <c r="S84" s="647"/>
      <c r="T84" s="647"/>
      <c r="U84" s="647"/>
      <c r="V84" s="647"/>
      <c r="W84" s="647"/>
      <c r="X84" s="647"/>
      <c r="Y84" s="647"/>
      <c r="Z84" s="647"/>
      <c r="AA84" s="647"/>
      <c r="AB84" s="647"/>
      <c r="AC84" s="647"/>
    </row>
    <row r="85" spans="1:29" ht="30.75" customHeight="1" x14ac:dyDescent="0.2">
      <c r="A85" s="515"/>
      <c r="B85" s="516"/>
      <c r="C85" s="516"/>
      <c r="D85" s="516"/>
      <c r="E85" s="516"/>
      <c r="F85" s="516"/>
      <c r="G85" s="516"/>
      <c r="H85" s="516"/>
      <c r="I85" s="516"/>
      <c r="J85" s="516"/>
      <c r="K85" s="516"/>
      <c r="L85" s="516"/>
      <c r="M85" s="516"/>
      <c r="N85" s="516"/>
      <c r="O85" s="516"/>
      <c r="P85" s="516"/>
      <c r="Q85" s="516"/>
      <c r="R85" s="516"/>
      <c r="S85" s="516"/>
      <c r="T85" s="516"/>
      <c r="U85" s="516"/>
      <c r="V85" s="516"/>
      <c r="W85" s="516"/>
      <c r="X85" s="516"/>
      <c r="Y85" s="516"/>
      <c r="Z85" s="516"/>
      <c r="AA85" s="516"/>
      <c r="AB85" s="516"/>
      <c r="AC85" s="517"/>
    </row>
    <row r="86" spans="1:29" ht="15" x14ac:dyDescent="0.2">
      <c r="A86" s="391"/>
      <c r="B86" s="391"/>
      <c r="C86" s="391"/>
      <c r="D86" s="391"/>
      <c r="E86" s="391"/>
      <c r="F86" s="391"/>
      <c r="G86" s="391"/>
      <c r="H86" s="391"/>
      <c r="I86" s="391"/>
      <c r="J86" s="391"/>
      <c r="K86" s="391"/>
      <c r="L86" s="391"/>
      <c r="M86" s="391"/>
      <c r="N86" s="391"/>
      <c r="O86" s="391"/>
      <c r="P86" s="391"/>
      <c r="Q86" s="391"/>
      <c r="R86" s="391"/>
      <c r="S86" s="391"/>
      <c r="T86" s="391"/>
      <c r="U86" s="391"/>
      <c r="V86" s="391"/>
      <c r="W86" s="391"/>
      <c r="X86" s="391"/>
      <c r="Y86" s="391"/>
      <c r="Z86" s="391"/>
      <c r="AA86" s="391"/>
      <c r="AB86" s="391"/>
      <c r="AC86" s="391"/>
    </row>
    <row r="87" spans="1:29" ht="15" x14ac:dyDescent="0.25">
      <c r="A87" s="648" t="s">
        <v>413</v>
      </c>
      <c r="B87" s="648"/>
      <c r="C87" s="648"/>
      <c r="D87" s="648"/>
      <c r="E87" s="648"/>
      <c r="F87" s="648"/>
      <c r="G87" s="648"/>
      <c r="H87" s="648"/>
      <c r="I87" s="648"/>
      <c r="J87" s="648"/>
      <c r="K87" s="648"/>
      <c r="L87" s="648"/>
      <c r="M87" s="648"/>
      <c r="N87" s="648"/>
      <c r="O87" s="648"/>
      <c r="P87" s="648"/>
      <c r="Q87" s="648"/>
      <c r="R87" s="648"/>
      <c r="S87" s="648"/>
      <c r="T87" s="648"/>
      <c r="U87" s="648"/>
      <c r="V87" s="648"/>
      <c r="W87" s="648"/>
      <c r="X87" s="648"/>
      <c r="Y87" s="648"/>
      <c r="Z87" s="648"/>
      <c r="AA87" s="648"/>
      <c r="AB87" s="648"/>
      <c r="AC87" s="648"/>
    </row>
    <row r="88" spans="1:29" ht="144.75" customHeight="1" x14ac:dyDescent="0.2">
      <c r="A88" s="616" t="s">
        <v>406</v>
      </c>
      <c r="B88" s="617"/>
      <c r="C88" s="617"/>
      <c r="D88" s="617"/>
      <c r="E88" s="617"/>
      <c r="F88" s="617"/>
      <c r="G88" s="618"/>
      <c r="H88" s="617" t="s">
        <v>419</v>
      </c>
      <c r="I88" s="617"/>
      <c r="J88" s="617"/>
      <c r="K88" s="617"/>
      <c r="L88" s="617"/>
      <c r="M88" s="617"/>
      <c r="N88" s="617"/>
      <c r="O88" s="617"/>
      <c r="P88" s="617"/>
      <c r="Q88" s="617"/>
      <c r="R88" s="617"/>
      <c r="S88" s="617"/>
      <c r="T88" s="617"/>
      <c r="U88" s="617"/>
      <c r="V88" s="617"/>
      <c r="W88" s="617"/>
      <c r="X88" s="617"/>
      <c r="Y88" s="617"/>
      <c r="Z88" s="617"/>
      <c r="AA88" s="617"/>
      <c r="AB88" s="617"/>
      <c r="AC88" s="618"/>
    </row>
    <row r="89" spans="1:29" ht="15" x14ac:dyDescent="0.2">
      <c r="A89" s="375"/>
      <c r="B89" s="375"/>
      <c r="C89" s="375"/>
      <c r="D89" s="375"/>
      <c r="E89" s="375"/>
      <c r="F89" s="375"/>
      <c r="G89" s="375"/>
      <c r="H89" s="375"/>
      <c r="I89" s="375"/>
      <c r="J89" s="375"/>
      <c r="K89" s="375"/>
      <c r="L89" s="375"/>
      <c r="M89" s="375"/>
      <c r="N89" s="375"/>
      <c r="O89" s="375"/>
      <c r="P89" s="375"/>
      <c r="Q89" s="375"/>
      <c r="R89" s="375"/>
      <c r="S89" s="375"/>
      <c r="T89" s="375"/>
      <c r="U89" s="375"/>
      <c r="V89" s="375"/>
      <c r="W89" s="375"/>
      <c r="X89" s="375"/>
      <c r="Y89" s="375"/>
      <c r="Z89" s="375"/>
      <c r="AA89" s="375"/>
      <c r="AB89" s="375"/>
      <c r="AC89" s="375"/>
    </row>
    <row r="90" spans="1:29" ht="39.75" customHeight="1" x14ac:dyDescent="0.2">
      <c r="A90" s="451" t="s">
        <v>1</v>
      </c>
      <c r="B90" s="452"/>
      <c r="C90" s="452"/>
      <c r="D90" s="457" t="s">
        <v>424</v>
      </c>
      <c r="E90" s="458"/>
      <c r="F90" s="458"/>
      <c r="G90" s="458"/>
      <c r="H90" s="458"/>
      <c r="I90" s="458"/>
      <c r="J90" s="458"/>
      <c r="K90" s="458"/>
      <c r="L90" s="458"/>
      <c r="M90" s="458"/>
      <c r="N90" s="458"/>
      <c r="O90" s="458"/>
      <c r="P90" s="458"/>
      <c r="Q90" s="458"/>
      <c r="R90" s="458"/>
      <c r="S90" s="458"/>
      <c r="T90" s="458"/>
      <c r="U90" s="458"/>
      <c r="V90" s="458"/>
      <c r="W90" s="458"/>
      <c r="X90" s="458"/>
      <c r="Y90" s="458"/>
      <c r="Z90" s="458"/>
      <c r="AA90" s="458"/>
      <c r="AB90" s="458"/>
      <c r="AC90" s="459"/>
    </row>
    <row r="91" spans="1:29" ht="99" customHeight="1" x14ac:dyDescent="0.2">
      <c r="A91" s="453"/>
      <c r="B91" s="454"/>
      <c r="C91" s="454"/>
      <c r="D91" s="619" t="s">
        <v>430</v>
      </c>
      <c r="E91" s="620"/>
      <c r="F91" s="620"/>
      <c r="G91" s="620"/>
      <c r="H91" s="620"/>
      <c r="I91" s="620"/>
      <c r="J91" s="620"/>
      <c r="K91" s="620"/>
      <c r="L91" s="620"/>
      <c r="M91" s="620"/>
      <c r="N91" s="620"/>
      <c r="O91" s="620"/>
      <c r="P91" s="620"/>
      <c r="Q91" s="620"/>
      <c r="R91" s="620"/>
      <c r="S91" s="620"/>
      <c r="T91" s="620"/>
      <c r="U91" s="620"/>
      <c r="V91" s="620"/>
      <c r="W91" s="620"/>
      <c r="X91" s="620"/>
      <c r="Y91" s="620"/>
      <c r="Z91" s="620"/>
      <c r="AA91" s="620"/>
      <c r="AB91" s="620"/>
      <c r="AC91" s="621"/>
    </row>
    <row r="92" spans="1:29" ht="156" customHeight="1" x14ac:dyDescent="0.2">
      <c r="A92" s="455"/>
      <c r="B92" s="456"/>
      <c r="C92" s="456"/>
      <c r="D92" s="622" t="s">
        <v>433</v>
      </c>
      <c r="E92" s="623"/>
      <c r="F92" s="623"/>
      <c r="G92" s="623"/>
      <c r="H92" s="623"/>
      <c r="I92" s="623"/>
      <c r="J92" s="623"/>
      <c r="K92" s="623"/>
      <c r="L92" s="623"/>
      <c r="M92" s="623"/>
      <c r="N92" s="623"/>
      <c r="O92" s="623"/>
      <c r="P92" s="623"/>
      <c r="Q92" s="623"/>
      <c r="R92" s="623"/>
      <c r="S92" s="623"/>
      <c r="T92" s="623"/>
      <c r="U92" s="623"/>
      <c r="V92" s="623"/>
      <c r="W92" s="623"/>
      <c r="X92" s="623"/>
      <c r="Y92" s="623"/>
      <c r="Z92" s="623"/>
      <c r="AA92" s="623"/>
      <c r="AB92" s="623"/>
      <c r="AC92" s="624"/>
    </row>
    <row r="93" spans="1:29" ht="15" x14ac:dyDescent="0.2">
      <c r="A93" s="375"/>
      <c r="B93" s="375"/>
      <c r="C93" s="375"/>
      <c r="D93" s="375"/>
      <c r="E93" s="375"/>
      <c r="F93" s="375"/>
      <c r="G93" s="375"/>
      <c r="H93" s="375"/>
      <c r="I93" s="375"/>
      <c r="J93" s="375"/>
      <c r="K93" s="375"/>
      <c r="L93" s="375"/>
      <c r="M93" s="375"/>
      <c r="N93" s="375"/>
      <c r="O93" s="375"/>
      <c r="P93" s="375"/>
      <c r="Q93" s="375"/>
      <c r="R93" s="375"/>
      <c r="S93" s="375"/>
      <c r="T93" s="375"/>
      <c r="U93" s="375"/>
      <c r="V93" s="375"/>
      <c r="W93" s="375"/>
      <c r="X93" s="375"/>
      <c r="Y93" s="375"/>
      <c r="Z93" s="375"/>
      <c r="AA93" s="375"/>
      <c r="AB93" s="375"/>
      <c r="AC93" s="375"/>
    </row>
    <row r="94" spans="1:29" ht="19.5" customHeight="1" x14ac:dyDescent="0.2">
      <c r="A94" s="148"/>
      <c r="B94" s="148"/>
      <c r="C94" s="148"/>
      <c r="D94" s="148"/>
      <c r="E94" s="148"/>
      <c r="F94" s="148"/>
      <c r="G94" s="148"/>
      <c r="H94" s="149"/>
      <c r="I94" s="149"/>
      <c r="J94" s="149"/>
      <c r="K94" s="149"/>
      <c r="L94" s="149"/>
      <c r="M94" s="149"/>
      <c r="N94" s="149"/>
      <c r="O94" s="149"/>
      <c r="P94" s="149"/>
      <c r="Q94" s="149"/>
      <c r="R94" s="149"/>
      <c r="S94" s="149"/>
      <c r="T94" s="149"/>
      <c r="U94" s="149"/>
      <c r="V94" s="149"/>
      <c r="W94" s="149"/>
      <c r="X94" s="149"/>
      <c r="Y94" s="149"/>
      <c r="Z94" s="149"/>
      <c r="AA94" s="149"/>
      <c r="AB94" s="149"/>
      <c r="AC94" s="149"/>
    </row>
    <row r="95" spans="1:29" ht="15" hidden="1" customHeight="1" x14ac:dyDescent="0.2">
      <c r="A95" s="148"/>
      <c r="B95" s="148"/>
      <c r="C95" s="148"/>
      <c r="D95" s="148"/>
      <c r="E95" s="148"/>
      <c r="F95" s="148"/>
      <c r="G95" s="148"/>
      <c r="H95" s="149"/>
      <c r="I95" s="149"/>
      <c r="J95" s="149"/>
      <c r="K95" s="149"/>
      <c r="L95" s="149"/>
      <c r="M95" s="149"/>
      <c r="N95" s="149"/>
      <c r="O95" s="149"/>
      <c r="P95" s="149"/>
      <c r="Q95" s="149"/>
      <c r="R95" s="149"/>
      <c r="S95" s="149"/>
      <c r="T95" s="149"/>
      <c r="U95" s="149"/>
      <c r="V95" s="149"/>
      <c r="W95" s="149"/>
      <c r="X95" s="149"/>
      <c r="Y95" s="149"/>
      <c r="Z95" s="149"/>
      <c r="AA95" s="149"/>
      <c r="AB95" s="149"/>
      <c r="AC95" s="149"/>
    </row>
    <row r="96" spans="1:29" ht="15" hidden="1" customHeight="1" x14ac:dyDescent="0.2">
      <c r="A96" s="148"/>
      <c r="B96" s="148"/>
      <c r="C96" s="148"/>
      <c r="D96" s="148"/>
      <c r="E96" s="148"/>
      <c r="F96" s="148"/>
      <c r="G96" s="148"/>
      <c r="H96" s="149"/>
      <c r="I96" s="149"/>
      <c r="J96" s="149"/>
      <c r="K96" s="149"/>
      <c r="L96" s="149"/>
      <c r="M96" s="149"/>
      <c r="N96" s="149"/>
      <c r="O96" s="149"/>
      <c r="P96" s="149"/>
      <c r="Q96" s="149"/>
      <c r="R96" s="149"/>
      <c r="S96" s="149"/>
      <c r="T96" s="149"/>
      <c r="U96" s="149"/>
      <c r="V96" s="149"/>
      <c r="W96" s="149"/>
      <c r="X96" s="149"/>
      <c r="Y96" s="149"/>
      <c r="Z96" s="149"/>
      <c r="AA96" s="149"/>
      <c r="AB96" s="149"/>
      <c r="AC96" s="149"/>
    </row>
    <row r="97" spans="1:29" ht="15" hidden="1" customHeight="1" x14ac:dyDescent="0.2">
      <c r="A97" s="148"/>
      <c r="B97" s="148"/>
      <c r="C97" s="148"/>
      <c r="D97" s="148"/>
      <c r="E97" s="148"/>
      <c r="F97" s="148"/>
      <c r="G97" s="148"/>
      <c r="H97" s="149"/>
      <c r="I97" s="149"/>
      <c r="J97" s="149"/>
      <c r="K97" s="149"/>
      <c r="L97" s="149"/>
      <c r="M97" s="149"/>
      <c r="N97" s="149"/>
      <c r="O97" s="149"/>
      <c r="P97" s="149"/>
      <c r="Q97" s="149"/>
      <c r="R97" s="149"/>
      <c r="S97" s="149"/>
      <c r="T97" s="149"/>
      <c r="U97" s="149"/>
      <c r="V97" s="149"/>
      <c r="W97" s="149"/>
      <c r="X97" s="149"/>
      <c r="Y97" s="149"/>
      <c r="Z97" s="149"/>
      <c r="AA97" s="149"/>
      <c r="AB97" s="149"/>
      <c r="AC97" s="149"/>
    </row>
    <row r="98" spans="1:29" ht="15" hidden="1" customHeight="1" x14ac:dyDescent="0.2">
      <c r="A98" s="148"/>
      <c r="B98" s="148"/>
      <c r="C98" s="148"/>
      <c r="D98" s="148"/>
      <c r="E98" s="148"/>
      <c r="F98" s="148"/>
      <c r="G98" s="148"/>
      <c r="H98" s="149"/>
      <c r="I98" s="149"/>
      <c r="J98" s="149"/>
      <c r="K98" s="149"/>
      <c r="L98" s="149"/>
      <c r="M98" s="149"/>
      <c r="N98" s="149"/>
      <c r="O98" s="149"/>
      <c r="P98" s="149"/>
      <c r="Q98" s="149"/>
      <c r="R98" s="149"/>
      <c r="S98" s="149"/>
      <c r="T98" s="149"/>
      <c r="U98" s="149"/>
      <c r="V98" s="149"/>
      <c r="W98" s="149"/>
      <c r="X98" s="149"/>
      <c r="Y98" s="149"/>
      <c r="Z98" s="149"/>
      <c r="AA98" s="149"/>
      <c r="AB98" s="149"/>
      <c r="AC98" s="149"/>
    </row>
    <row r="99" spans="1:29" ht="15" hidden="1" customHeight="1" x14ac:dyDescent="0.2">
      <c r="A99" s="148"/>
      <c r="B99" s="148"/>
      <c r="C99" s="148"/>
      <c r="D99" s="148"/>
      <c r="E99" s="148"/>
      <c r="F99" s="148"/>
      <c r="G99" s="148"/>
      <c r="H99" s="149"/>
      <c r="I99" s="149"/>
      <c r="J99" s="149"/>
      <c r="K99" s="149"/>
      <c r="L99" s="149"/>
      <c r="M99" s="149"/>
      <c r="N99" s="149"/>
      <c r="O99" s="149"/>
      <c r="P99" s="149"/>
      <c r="Q99" s="149"/>
      <c r="R99" s="149"/>
      <c r="S99" s="149"/>
      <c r="T99" s="149"/>
      <c r="U99" s="149"/>
      <c r="V99" s="149"/>
      <c r="W99" s="149"/>
      <c r="X99" s="149"/>
      <c r="Y99" s="149"/>
      <c r="Z99" s="149"/>
      <c r="AA99" s="149"/>
      <c r="AB99" s="149"/>
      <c r="AC99" s="149"/>
    </row>
    <row r="100" spans="1:29" ht="15" hidden="1" customHeight="1" x14ac:dyDescent="0.2">
      <c r="A100" s="148"/>
      <c r="B100" s="148"/>
      <c r="C100" s="148"/>
      <c r="D100" s="148"/>
      <c r="E100" s="148"/>
      <c r="F100" s="148"/>
      <c r="G100" s="148"/>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row>
    <row r="101" spans="1:29" ht="15" hidden="1" customHeight="1" x14ac:dyDescent="0.2">
      <c r="A101" s="148"/>
      <c r="B101" s="148"/>
      <c r="C101" s="148"/>
      <c r="D101" s="148"/>
      <c r="E101" s="148"/>
      <c r="F101" s="148"/>
      <c r="G101" s="148"/>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row>
    <row r="102" spans="1:29" ht="15" hidden="1" customHeight="1" x14ac:dyDescent="0.2">
      <c r="A102" s="148"/>
      <c r="B102" s="148"/>
      <c r="C102" s="148"/>
      <c r="D102" s="148"/>
      <c r="E102" s="148"/>
      <c r="F102" s="148"/>
      <c r="G102" s="148"/>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row>
    <row r="103" spans="1:29" ht="15" hidden="1" customHeight="1" x14ac:dyDescent="0.2">
      <c r="A103" s="148"/>
      <c r="B103" s="148"/>
      <c r="C103" s="148"/>
      <c r="D103" s="148"/>
      <c r="E103" s="148"/>
      <c r="F103" s="148"/>
      <c r="G103" s="148"/>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row>
    <row r="104" spans="1:29" ht="15" hidden="1" customHeight="1" x14ac:dyDescent="0.2">
      <c r="A104" s="148"/>
      <c r="B104" s="148"/>
      <c r="C104" s="148"/>
      <c r="D104" s="148"/>
      <c r="E104" s="148"/>
      <c r="F104" s="148"/>
      <c r="G104" s="148"/>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row>
    <row r="105" spans="1:29" ht="15" hidden="1" customHeight="1" x14ac:dyDescent="0.2">
      <c r="A105" s="148"/>
      <c r="B105" s="148"/>
      <c r="C105" s="148"/>
      <c r="D105" s="148"/>
      <c r="E105" s="148"/>
      <c r="F105" s="148"/>
      <c r="G105" s="148"/>
      <c r="H105" s="149"/>
      <c r="I105" s="149"/>
      <c r="J105" s="149"/>
      <c r="K105" s="149"/>
      <c r="L105" s="149"/>
      <c r="M105" s="149"/>
      <c r="N105" s="149"/>
      <c r="O105" s="149"/>
      <c r="P105" s="149"/>
      <c r="Q105" s="149"/>
      <c r="R105" s="149"/>
      <c r="S105" s="149"/>
      <c r="T105" s="149"/>
      <c r="U105" s="149"/>
      <c r="V105" s="149"/>
      <c r="W105" s="149"/>
      <c r="X105" s="149"/>
      <c r="Y105" s="149"/>
      <c r="Z105" s="149"/>
      <c r="AA105" s="149"/>
      <c r="AB105" s="149"/>
      <c r="AC105" s="149"/>
    </row>
    <row r="106" spans="1:29" ht="15" hidden="1" customHeight="1" x14ac:dyDescent="0.2">
      <c r="A106" s="148"/>
      <c r="B106" s="148"/>
      <c r="C106" s="148"/>
      <c r="D106" s="148"/>
      <c r="E106" s="148"/>
      <c r="F106" s="148"/>
      <c r="G106" s="148"/>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row>
    <row r="107" spans="1:29" ht="15" hidden="1" customHeight="1" x14ac:dyDescent="0.2">
      <c r="A107" s="148"/>
      <c r="B107" s="148"/>
      <c r="C107" s="148"/>
      <c r="D107" s="148"/>
      <c r="E107" s="148"/>
      <c r="F107" s="148"/>
      <c r="G107" s="148"/>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row>
    <row r="108" spans="1:29" ht="15" hidden="1" customHeight="1" x14ac:dyDescent="0.2">
      <c r="A108" s="148"/>
      <c r="B108" s="148"/>
      <c r="C108" s="148"/>
      <c r="D108" s="148"/>
      <c r="E108" s="148"/>
      <c r="F108" s="148"/>
      <c r="G108" s="148"/>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row>
    <row r="109" spans="1:29" ht="15" hidden="1" customHeight="1" x14ac:dyDescent="0.2">
      <c r="A109" s="148"/>
      <c r="B109" s="148"/>
      <c r="C109" s="148"/>
      <c r="D109" s="148"/>
      <c r="E109" s="148"/>
      <c r="F109" s="148"/>
      <c r="G109" s="148"/>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row>
    <row r="110" spans="1:29" ht="15" hidden="1" customHeight="1" x14ac:dyDescent="0.2">
      <c r="A110" s="148"/>
      <c r="B110" s="148"/>
      <c r="C110" s="148"/>
      <c r="D110" s="148"/>
      <c r="E110" s="148"/>
      <c r="F110" s="148"/>
      <c r="G110" s="148"/>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row>
    <row r="111" spans="1:29" ht="15" hidden="1" customHeight="1" x14ac:dyDescent="0.2">
      <c r="A111" s="148"/>
      <c r="B111" s="148"/>
      <c r="C111" s="148"/>
      <c r="D111" s="148"/>
      <c r="E111" s="148"/>
      <c r="F111" s="148"/>
      <c r="G111" s="148"/>
      <c r="H111" s="149"/>
      <c r="I111" s="149"/>
      <c r="J111" s="149"/>
      <c r="K111" s="149"/>
      <c r="L111" s="149"/>
      <c r="M111" s="149"/>
      <c r="N111" s="149"/>
      <c r="O111" s="149"/>
      <c r="P111" s="149"/>
      <c r="Q111" s="149"/>
      <c r="R111" s="149"/>
      <c r="S111" s="149"/>
      <c r="T111" s="149"/>
      <c r="U111" s="149"/>
      <c r="V111" s="149"/>
      <c r="W111" s="149"/>
      <c r="X111" s="149"/>
      <c r="Y111" s="149"/>
      <c r="Z111" s="149"/>
      <c r="AA111" s="149"/>
      <c r="AB111" s="149"/>
      <c r="AC111" s="149"/>
    </row>
    <row r="112" spans="1:29" ht="15" hidden="1" customHeight="1" x14ac:dyDescent="0.2">
      <c r="A112" s="148"/>
      <c r="B112" s="148"/>
      <c r="C112" s="148"/>
      <c r="D112" s="148"/>
      <c r="E112" s="148"/>
      <c r="F112" s="148"/>
      <c r="G112" s="148"/>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row>
    <row r="113" spans="1:29" ht="15" hidden="1" customHeight="1" x14ac:dyDescent="0.2">
      <c r="A113" s="148"/>
      <c r="B113" s="148"/>
      <c r="C113" s="148"/>
      <c r="D113" s="148"/>
      <c r="E113" s="148"/>
      <c r="F113" s="148"/>
      <c r="G113" s="148"/>
      <c r="H113" s="149"/>
      <c r="I113" s="149"/>
      <c r="J113" s="149"/>
      <c r="K113" s="149"/>
      <c r="L113" s="149"/>
      <c r="M113" s="149"/>
      <c r="N113" s="149"/>
      <c r="O113" s="149"/>
      <c r="P113" s="149"/>
      <c r="Q113" s="149"/>
      <c r="R113" s="149"/>
      <c r="S113" s="149"/>
      <c r="T113" s="149"/>
      <c r="U113" s="149"/>
      <c r="V113" s="149"/>
      <c r="W113" s="149"/>
      <c r="X113" s="149"/>
      <c r="Y113" s="149"/>
      <c r="Z113" s="149"/>
      <c r="AA113" s="149"/>
      <c r="AB113" s="149"/>
      <c r="AC113" s="149"/>
    </row>
    <row r="114" spans="1:29" ht="15" hidden="1" customHeight="1" x14ac:dyDescent="0.2">
      <c r="A114" s="148"/>
      <c r="B114" s="148"/>
      <c r="C114" s="148"/>
      <c r="D114" s="148"/>
      <c r="E114" s="148"/>
      <c r="F114" s="148"/>
      <c r="G114" s="148"/>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row>
    <row r="115" spans="1:29" ht="15" hidden="1" customHeight="1" x14ac:dyDescent="0.2">
      <c r="A115" s="148"/>
      <c r="B115" s="148"/>
      <c r="C115" s="148"/>
      <c r="D115" s="148"/>
      <c r="E115" s="148"/>
      <c r="F115" s="148"/>
      <c r="G115" s="148"/>
      <c r="H115" s="149"/>
      <c r="I115" s="149"/>
      <c r="J115" s="149"/>
      <c r="K115" s="149"/>
      <c r="L115" s="149"/>
      <c r="M115" s="149"/>
      <c r="N115" s="149"/>
      <c r="O115" s="149"/>
      <c r="P115" s="149"/>
      <c r="Q115" s="149"/>
      <c r="R115" s="149"/>
      <c r="S115" s="149"/>
      <c r="T115" s="149"/>
      <c r="U115" s="149"/>
      <c r="V115" s="149"/>
      <c r="W115" s="149"/>
      <c r="X115" s="149"/>
      <c r="Y115" s="149"/>
      <c r="Z115" s="149"/>
      <c r="AA115" s="149"/>
      <c r="AB115" s="149"/>
      <c r="AC115" s="149"/>
    </row>
    <row r="116" spans="1:29" ht="15" hidden="1" customHeight="1" x14ac:dyDescent="0.2">
      <c r="A116" s="148"/>
      <c r="B116" s="148"/>
      <c r="C116" s="148"/>
      <c r="D116" s="148"/>
      <c r="E116" s="148"/>
      <c r="F116" s="148"/>
      <c r="G116" s="148"/>
      <c r="H116" s="149"/>
      <c r="I116" s="149"/>
      <c r="J116" s="149"/>
      <c r="K116" s="149"/>
      <c r="L116" s="149"/>
      <c r="M116" s="149"/>
      <c r="N116" s="149"/>
      <c r="O116" s="149"/>
      <c r="P116" s="149"/>
      <c r="Q116" s="149"/>
      <c r="R116" s="149"/>
      <c r="S116" s="149"/>
      <c r="T116" s="149"/>
      <c r="U116" s="149"/>
      <c r="V116" s="149"/>
      <c r="W116" s="149"/>
      <c r="X116" s="149"/>
      <c r="Y116" s="149"/>
      <c r="Z116" s="149"/>
      <c r="AA116" s="149"/>
      <c r="AB116" s="149"/>
      <c r="AC116" s="149"/>
    </row>
    <row r="117" spans="1:29" ht="15" hidden="1" customHeight="1" x14ac:dyDescent="0.2">
      <c r="A117" s="148"/>
      <c r="B117" s="148"/>
      <c r="C117" s="148"/>
      <c r="D117" s="148"/>
      <c r="E117" s="148"/>
      <c r="F117" s="148"/>
      <c r="G117" s="148"/>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row>
    <row r="118" spans="1:29" ht="15" hidden="1" customHeight="1" x14ac:dyDescent="0.2">
      <c r="A118" s="148"/>
      <c r="B118" s="148"/>
      <c r="C118" s="148"/>
      <c r="D118" s="148"/>
      <c r="E118" s="148"/>
      <c r="F118" s="148"/>
      <c r="G118" s="148"/>
      <c r="H118" s="149"/>
      <c r="I118" s="149"/>
      <c r="J118" s="149"/>
      <c r="K118" s="149"/>
      <c r="L118" s="149"/>
      <c r="M118" s="149"/>
      <c r="N118" s="149"/>
      <c r="O118" s="149"/>
      <c r="P118" s="149"/>
      <c r="Q118" s="149"/>
      <c r="R118" s="149"/>
      <c r="S118" s="149"/>
      <c r="T118" s="149"/>
      <c r="U118" s="149"/>
      <c r="V118" s="149"/>
      <c r="W118" s="149"/>
      <c r="X118" s="149"/>
      <c r="Y118" s="149"/>
      <c r="Z118" s="149"/>
      <c r="AA118" s="149"/>
      <c r="AB118" s="149"/>
      <c r="AC118" s="149"/>
    </row>
    <row r="119" spans="1:29" ht="15" hidden="1" customHeight="1" x14ac:dyDescent="0.2">
      <c r="A119" s="148"/>
      <c r="B119" s="148"/>
      <c r="C119" s="148"/>
      <c r="D119" s="148"/>
      <c r="E119" s="148"/>
      <c r="F119" s="148"/>
      <c r="G119" s="148"/>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row>
    <row r="120" spans="1:29" ht="15" hidden="1" customHeight="1" x14ac:dyDescent="0.2">
      <c r="A120" s="148"/>
      <c r="B120" s="148"/>
      <c r="C120" s="148"/>
      <c r="D120" s="148"/>
      <c r="E120" s="148"/>
      <c r="F120" s="148"/>
      <c r="G120" s="148"/>
      <c r="H120" s="149"/>
      <c r="I120" s="149"/>
      <c r="J120" s="149"/>
      <c r="K120" s="149"/>
      <c r="L120" s="149"/>
      <c r="M120" s="149"/>
      <c r="N120" s="149"/>
      <c r="O120" s="149"/>
      <c r="P120" s="149"/>
      <c r="Q120" s="149"/>
      <c r="R120" s="149"/>
      <c r="S120" s="149"/>
      <c r="T120" s="149"/>
      <c r="U120" s="149"/>
      <c r="V120" s="149"/>
      <c r="W120" s="149"/>
      <c r="X120" s="149"/>
      <c r="Y120" s="149"/>
      <c r="Z120" s="149"/>
      <c r="AA120" s="149"/>
      <c r="AB120" s="149"/>
      <c r="AC120" s="149"/>
    </row>
    <row r="121" spans="1:29" ht="15" hidden="1" customHeight="1" x14ac:dyDescent="0.2">
      <c r="A121" s="148"/>
      <c r="B121" s="148"/>
      <c r="C121" s="148"/>
      <c r="D121" s="148"/>
      <c r="E121" s="148"/>
      <c r="F121" s="148"/>
      <c r="G121" s="148"/>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row>
    <row r="122" spans="1:29" ht="15" hidden="1" customHeight="1" x14ac:dyDescent="0.2">
      <c r="A122" s="148"/>
      <c r="B122" s="148"/>
      <c r="C122" s="148"/>
      <c r="D122" s="148"/>
      <c r="E122" s="148"/>
      <c r="F122" s="148"/>
      <c r="G122" s="148"/>
      <c r="H122" s="149"/>
      <c r="I122" s="149"/>
      <c r="J122" s="149"/>
      <c r="K122" s="149"/>
      <c r="L122" s="149"/>
      <c r="M122" s="149"/>
      <c r="N122" s="149"/>
      <c r="O122" s="149"/>
      <c r="P122" s="149"/>
      <c r="Q122" s="149"/>
      <c r="R122" s="149"/>
      <c r="S122" s="149"/>
      <c r="T122" s="149"/>
      <c r="U122" s="149"/>
      <c r="V122" s="149"/>
      <c r="W122" s="149"/>
      <c r="X122" s="149"/>
      <c r="Y122" s="149"/>
      <c r="Z122" s="149"/>
      <c r="AA122" s="149"/>
      <c r="AB122" s="149"/>
      <c r="AC122" s="149"/>
    </row>
    <row r="123" spans="1:29" ht="15" hidden="1" customHeight="1" x14ac:dyDescent="0.2">
      <c r="A123" s="148"/>
      <c r="B123" s="148"/>
      <c r="C123" s="148"/>
      <c r="D123" s="148"/>
      <c r="E123" s="148"/>
      <c r="F123" s="148"/>
      <c r="G123" s="148"/>
      <c r="H123" s="149"/>
      <c r="I123" s="149"/>
      <c r="J123" s="149"/>
      <c r="K123" s="149"/>
      <c r="L123" s="149"/>
      <c r="M123" s="149"/>
      <c r="N123" s="149"/>
      <c r="O123" s="149"/>
      <c r="P123" s="149"/>
      <c r="Q123" s="149"/>
      <c r="R123" s="149"/>
      <c r="S123" s="149"/>
      <c r="T123" s="149"/>
      <c r="U123" s="149"/>
      <c r="V123" s="149"/>
      <c r="W123" s="149"/>
      <c r="X123" s="149"/>
      <c r="Y123" s="149"/>
      <c r="Z123" s="149"/>
      <c r="AA123" s="149"/>
      <c r="AB123" s="149"/>
      <c r="AC123" s="149"/>
    </row>
    <row r="124" spans="1:29" ht="15" hidden="1" customHeight="1" x14ac:dyDescent="0.2">
      <c r="A124" s="148"/>
      <c r="B124" s="148"/>
      <c r="C124" s="148"/>
      <c r="D124" s="148"/>
      <c r="E124" s="148"/>
      <c r="F124" s="148"/>
      <c r="G124" s="148"/>
      <c r="H124" s="149"/>
      <c r="I124" s="149"/>
      <c r="J124" s="149"/>
      <c r="K124" s="149"/>
      <c r="L124" s="149"/>
      <c r="M124" s="149"/>
      <c r="N124" s="149"/>
      <c r="O124" s="149"/>
      <c r="P124" s="149"/>
      <c r="Q124" s="149"/>
      <c r="R124" s="149"/>
      <c r="S124" s="149"/>
      <c r="T124" s="149"/>
      <c r="U124" s="149"/>
      <c r="V124" s="149"/>
      <c r="W124" s="149"/>
      <c r="X124" s="149"/>
      <c r="Y124" s="149"/>
      <c r="Z124" s="149"/>
      <c r="AA124" s="149"/>
      <c r="AB124" s="149"/>
      <c r="AC124" s="149"/>
    </row>
    <row r="125" spans="1:29" ht="15" hidden="1" customHeight="1" x14ac:dyDescent="0.2">
      <c r="A125" s="148"/>
      <c r="B125" s="148"/>
      <c r="C125" s="148"/>
      <c r="D125" s="148"/>
      <c r="E125" s="148"/>
      <c r="F125" s="148"/>
      <c r="G125" s="148"/>
      <c r="H125" s="149"/>
      <c r="I125" s="149"/>
      <c r="J125" s="149"/>
      <c r="K125" s="149"/>
      <c r="L125" s="149"/>
      <c r="M125" s="149"/>
      <c r="N125" s="149"/>
      <c r="O125" s="149"/>
      <c r="P125" s="149"/>
      <c r="Q125" s="149"/>
      <c r="R125" s="149"/>
      <c r="S125" s="149"/>
      <c r="T125" s="149"/>
      <c r="U125" s="149"/>
      <c r="V125" s="149"/>
      <c r="W125" s="149"/>
      <c r="X125" s="149"/>
      <c r="Y125" s="149"/>
      <c r="Z125" s="149"/>
      <c r="AA125" s="149"/>
      <c r="AB125" s="149"/>
      <c r="AC125" s="149"/>
    </row>
    <row r="126" spans="1:29" ht="15" hidden="1" customHeight="1" x14ac:dyDescent="0.2">
      <c r="A126" s="148"/>
      <c r="B126" s="148"/>
      <c r="C126" s="148"/>
      <c r="D126" s="148"/>
      <c r="E126" s="148"/>
      <c r="F126" s="148"/>
      <c r="G126" s="148"/>
      <c r="H126" s="149"/>
      <c r="I126" s="149"/>
      <c r="J126" s="149"/>
      <c r="K126" s="149"/>
      <c r="L126" s="149"/>
      <c r="M126" s="149"/>
      <c r="N126" s="149"/>
      <c r="O126" s="149"/>
      <c r="P126" s="149"/>
      <c r="Q126" s="149"/>
      <c r="R126" s="149"/>
      <c r="S126" s="149"/>
      <c r="T126" s="149"/>
      <c r="U126" s="149"/>
      <c r="V126" s="149"/>
      <c r="W126" s="149"/>
      <c r="X126" s="149"/>
      <c r="Y126" s="149"/>
      <c r="Z126" s="149"/>
      <c r="AA126" s="149"/>
      <c r="AB126" s="149"/>
      <c r="AC126" s="149"/>
    </row>
    <row r="127" spans="1:29" ht="15" hidden="1" customHeight="1" x14ac:dyDescent="0.2">
      <c r="A127" s="148"/>
      <c r="B127" s="148"/>
      <c r="C127" s="148"/>
      <c r="D127" s="148"/>
      <c r="E127" s="148"/>
      <c r="F127" s="148"/>
      <c r="G127" s="148"/>
      <c r="H127" s="149"/>
      <c r="I127" s="149"/>
      <c r="J127" s="149"/>
      <c r="K127" s="149"/>
      <c r="L127" s="149"/>
      <c r="M127" s="149"/>
      <c r="N127" s="149"/>
      <c r="O127" s="149"/>
      <c r="P127" s="149"/>
      <c r="Q127" s="149"/>
      <c r="R127" s="149"/>
      <c r="S127" s="149"/>
      <c r="T127" s="149"/>
      <c r="U127" s="149"/>
      <c r="V127" s="149"/>
      <c r="W127" s="149"/>
      <c r="X127" s="149"/>
      <c r="Y127" s="149"/>
      <c r="Z127" s="149"/>
      <c r="AA127" s="149"/>
      <c r="AB127" s="149"/>
      <c r="AC127" s="149"/>
    </row>
    <row r="128" spans="1:29" ht="15" hidden="1" customHeight="1" x14ac:dyDescent="0.2">
      <c r="A128" s="148"/>
      <c r="B128" s="148"/>
      <c r="C128" s="148"/>
      <c r="D128" s="148"/>
      <c r="E128" s="148"/>
      <c r="F128" s="148"/>
      <c r="G128" s="148"/>
      <c r="H128" s="149"/>
      <c r="I128" s="149"/>
      <c r="J128" s="149"/>
      <c r="K128" s="149"/>
      <c r="L128" s="149"/>
      <c r="M128" s="149"/>
      <c r="N128" s="149"/>
      <c r="O128" s="149"/>
      <c r="P128" s="149"/>
      <c r="Q128" s="149"/>
      <c r="R128" s="149"/>
      <c r="S128" s="149"/>
      <c r="T128" s="149"/>
      <c r="U128" s="149"/>
      <c r="V128" s="149"/>
      <c r="W128" s="149"/>
      <c r="X128" s="149"/>
      <c r="Y128" s="149"/>
      <c r="Z128" s="149"/>
      <c r="AA128" s="149"/>
      <c r="AB128" s="149"/>
      <c r="AC128" s="149"/>
    </row>
    <row r="129" spans="1:29" ht="15" hidden="1" customHeight="1" x14ac:dyDescent="0.2">
      <c r="A129" s="148"/>
      <c r="B129" s="148"/>
      <c r="C129" s="148"/>
      <c r="D129" s="148"/>
      <c r="E129" s="148"/>
      <c r="F129" s="148"/>
      <c r="G129" s="148"/>
      <c r="H129" s="149"/>
      <c r="I129" s="149"/>
      <c r="J129" s="149"/>
      <c r="K129" s="149"/>
      <c r="L129" s="149"/>
      <c r="M129" s="149"/>
      <c r="N129" s="149"/>
      <c r="O129" s="149"/>
      <c r="P129" s="149"/>
      <c r="Q129" s="149"/>
      <c r="R129" s="149"/>
      <c r="S129" s="149"/>
      <c r="T129" s="149"/>
      <c r="U129" s="149"/>
      <c r="V129" s="149"/>
      <c r="W129" s="149"/>
      <c r="X129" s="149"/>
      <c r="Y129" s="149"/>
      <c r="Z129" s="149"/>
      <c r="AA129" s="149"/>
      <c r="AB129" s="149"/>
      <c r="AC129" s="149"/>
    </row>
    <row r="130" spans="1:29" ht="15" hidden="1" customHeight="1" x14ac:dyDescent="0.2">
      <c r="A130" s="148"/>
      <c r="B130" s="148"/>
      <c r="C130" s="148"/>
      <c r="D130" s="148"/>
      <c r="E130" s="148"/>
      <c r="F130" s="148"/>
      <c r="G130" s="148"/>
      <c r="H130" s="149"/>
      <c r="I130" s="149"/>
      <c r="J130" s="149"/>
      <c r="K130" s="149"/>
      <c r="L130" s="149"/>
      <c r="M130" s="149"/>
      <c r="N130" s="149"/>
      <c r="O130" s="149"/>
      <c r="P130" s="149"/>
      <c r="Q130" s="149"/>
      <c r="R130" s="149"/>
      <c r="S130" s="149"/>
      <c r="T130" s="149"/>
      <c r="U130" s="149"/>
      <c r="V130" s="149"/>
      <c r="W130" s="149"/>
      <c r="X130" s="149"/>
      <c r="Y130" s="149"/>
      <c r="Z130" s="149"/>
      <c r="AA130" s="149"/>
      <c r="AB130" s="149"/>
      <c r="AC130" s="149"/>
    </row>
    <row r="131" spans="1:29" ht="15" hidden="1" customHeight="1" x14ac:dyDescent="0.2">
      <c r="A131" s="148"/>
      <c r="B131" s="148"/>
      <c r="C131" s="148"/>
      <c r="D131" s="148"/>
      <c r="E131" s="148"/>
      <c r="F131" s="148"/>
      <c r="G131" s="148"/>
      <c r="H131" s="149"/>
      <c r="I131" s="149"/>
      <c r="J131" s="149"/>
      <c r="K131" s="149"/>
      <c r="L131" s="149"/>
      <c r="M131" s="149"/>
      <c r="N131" s="149"/>
      <c r="O131" s="149"/>
      <c r="P131" s="149"/>
      <c r="Q131" s="149"/>
      <c r="R131" s="149"/>
      <c r="S131" s="149"/>
      <c r="T131" s="149"/>
      <c r="U131" s="149"/>
      <c r="V131" s="149"/>
      <c r="W131" s="149"/>
      <c r="X131" s="149"/>
      <c r="Y131" s="149"/>
      <c r="Z131" s="149"/>
      <c r="AA131" s="149"/>
      <c r="AB131" s="149"/>
      <c r="AC131" s="149"/>
    </row>
    <row r="132" spans="1:29" ht="15" hidden="1" customHeight="1" x14ac:dyDescent="0.2">
      <c r="A132" s="148"/>
      <c r="B132" s="148"/>
      <c r="C132" s="148"/>
      <c r="D132" s="148"/>
      <c r="E132" s="148"/>
      <c r="F132" s="148"/>
      <c r="G132" s="148"/>
      <c r="H132" s="149"/>
      <c r="I132" s="149"/>
      <c r="J132" s="149"/>
      <c r="K132" s="149"/>
      <c r="L132" s="149"/>
      <c r="M132" s="149"/>
      <c r="N132" s="149"/>
      <c r="O132" s="149"/>
      <c r="P132" s="149"/>
      <c r="Q132" s="149"/>
      <c r="R132" s="149"/>
      <c r="S132" s="149"/>
      <c r="T132" s="149"/>
      <c r="U132" s="149"/>
      <c r="V132" s="149"/>
      <c r="W132" s="149"/>
      <c r="X132" s="149"/>
      <c r="Y132" s="149"/>
      <c r="Z132" s="149"/>
      <c r="AA132" s="149"/>
      <c r="AB132" s="149"/>
      <c r="AC132" s="149"/>
    </row>
    <row r="133" spans="1:29" ht="15" hidden="1" customHeight="1" x14ac:dyDescent="0.2">
      <c r="A133" s="148"/>
      <c r="B133" s="148"/>
      <c r="C133" s="148"/>
      <c r="D133" s="148"/>
      <c r="E133" s="148"/>
      <c r="F133" s="148"/>
      <c r="G133" s="148"/>
      <c r="H133" s="149"/>
      <c r="I133" s="149"/>
      <c r="J133" s="149"/>
      <c r="K133" s="149"/>
      <c r="L133" s="149"/>
      <c r="M133" s="149"/>
      <c r="N133" s="149"/>
      <c r="O133" s="149"/>
      <c r="P133" s="149"/>
      <c r="Q133" s="149"/>
      <c r="R133" s="149"/>
      <c r="S133" s="149"/>
      <c r="T133" s="149"/>
      <c r="U133" s="149"/>
      <c r="V133" s="149"/>
      <c r="W133" s="149"/>
      <c r="X133" s="149"/>
      <c r="Y133" s="149"/>
      <c r="Z133" s="149"/>
      <c r="AA133" s="149"/>
      <c r="AB133" s="149"/>
      <c r="AC133" s="149"/>
    </row>
    <row r="134" spans="1:29" ht="15" hidden="1" customHeight="1" x14ac:dyDescent="0.2">
      <c r="A134" s="148"/>
      <c r="B134" s="148"/>
      <c r="C134" s="148"/>
      <c r="D134" s="148"/>
      <c r="E134" s="148"/>
      <c r="F134" s="148"/>
      <c r="G134" s="148"/>
      <c r="H134" s="149"/>
      <c r="I134" s="149"/>
      <c r="J134" s="149"/>
      <c r="K134" s="149"/>
      <c r="L134" s="149"/>
      <c r="M134" s="149"/>
      <c r="N134" s="149"/>
      <c r="O134" s="149"/>
      <c r="P134" s="149"/>
      <c r="Q134" s="149"/>
      <c r="R134" s="149"/>
      <c r="S134" s="149"/>
      <c r="T134" s="149"/>
      <c r="U134" s="149"/>
      <c r="V134" s="149"/>
      <c r="W134" s="149"/>
      <c r="X134" s="149"/>
      <c r="Y134" s="149"/>
      <c r="Z134" s="149"/>
      <c r="AA134" s="149"/>
      <c r="AB134" s="149"/>
      <c r="AC134" s="149"/>
    </row>
    <row r="135" spans="1:29" ht="15" hidden="1" customHeight="1" x14ac:dyDescent="0.2">
      <c r="A135" s="148"/>
      <c r="B135" s="148"/>
      <c r="C135" s="148"/>
      <c r="D135" s="148"/>
      <c r="E135" s="148"/>
      <c r="F135" s="148"/>
      <c r="G135" s="148"/>
      <c r="H135" s="149"/>
      <c r="I135" s="149"/>
      <c r="J135" s="149"/>
      <c r="K135" s="149"/>
      <c r="L135" s="149"/>
      <c r="M135" s="149"/>
      <c r="N135" s="149"/>
      <c r="O135" s="149"/>
      <c r="P135" s="149"/>
      <c r="Q135" s="149"/>
      <c r="R135" s="149"/>
      <c r="S135" s="149"/>
      <c r="T135" s="149"/>
      <c r="U135" s="149"/>
      <c r="V135" s="149"/>
      <c r="W135" s="149"/>
      <c r="X135" s="149"/>
      <c r="Y135" s="149"/>
      <c r="Z135" s="149"/>
      <c r="AA135" s="149"/>
      <c r="AB135" s="149"/>
      <c r="AC135" s="149"/>
    </row>
    <row r="136" spans="1:29" ht="15" hidden="1" customHeight="1" x14ac:dyDescent="0.2">
      <c r="A136" s="148"/>
      <c r="B136" s="148"/>
      <c r="C136" s="148"/>
      <c r="D136" s="148"/>
      <c r="E136" s="148"/>
      <c r="F136" s="148"/>
      <c r="G136" s="148"/>
      <c r="H136" s="149"/>
      <c r="I136" s="149"/>
      <c r="J136" s="149"/>
      <c r="K136" s="149"/>
      <c r="L136" s="149"/>
      <c r="M136" s="149"/>
      <c r="N136" s="149"/>
      <c r="O136" s="149"/>
      <c r="P136" s="149"/>
      <c r="Q136" s="149"/>
      <c r="R136" s="149"/>
      <c r="S136" s="149"/>
      <c r="T136" s="149"/>
      <c r="U136" s="149"/>
      <c r="V136" s="149"/>
      <c r="W136" s="149"/>
      <c r="X136" s="149"/>
      <c r="Y136" s="149"/>
      <c r="Z136" s="149"/>
      <c r="AA136" s="149"/>
      <c r="AB136" s="149"/>
      <c r="AC136" s="149"/>
    </row>
    <row r="137" spans="1:29" ht="15" hidden="1" customHeight="1" x14ac:dyDescent="0.2">
      <c r="A137" s="148"/>
      <c r="B137" s="148"/>
      <c r="C137" s="148"/>
      <c r="D137" s="148"/>
      <c r="E137" s="148"/>
      <c r="F137" s="148"/>
      <c r="G137" s="148"/>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149"/>
    </row>
    <row r="138" spans="1:29" ht="15" hidden="1" customHeight="1" x14ac:dyDescent="0.2">
      <c r="A138" s="148"/>
      <c r="B138" s="148"/>
      <c r="C138" s="148"/>
      <c r="D138" s="148"/>
      <c r="E138" s="148"/>
      <c r="F138" s="148"/>
      <c r="G138" s="148"/>
      <c r="H138" s="149"/>
      <c r="I138" s="149"/>
      <c r="J138" s="149"/>
      <c r="K138" s="149"/>
      <c r="L138" s="149"/>
      <c r="M138" s="149"/>
      <c r="N138" s="149"/>
      <c r="O138" s="149"/>
      <c r="P138" s="149"/>
      <c r="Q138" s="149"/>
      <c r="R138" s="149"/>
      <c r="S138" s="149"/>
      <c r="T138" s="149"/>
      <c r="U138" s="149"/>
      <c r="V138" s="149"/>
      <c r="W138" s="149"/>
      <c r="X138" s="149"/>
      <c r="Y138" s="149"/>
      <c r="Z138" s="149"/>
      <c r="AA138" s="149"/>
      <c r="AB138" s="149"/>
      <c r="AC138" s="149"/>
    </row>
    <row r="139" spans="1:29" ht="15" hidden="1" customHeight="1" x14ac:dyDescent="0.2">
      <c r="A139" s="148"/>
      <c r="B139" s="148"/>
      <c r="C139" s="148"/>
      <c r="D139" s="148"/>
      <c r="E139" s="148"/>
      <c r="F139" s="148"/>
      <c r="G139" s="148"/>
      <c r="H139" s="149"/>
      <c r="I139" s="149"/>
      <c r="J139" s="149"/>
      <c r="K139" s="149"/>
      <c r="L139" s="149"/>
      <c r="M139" s="149"/>
      <c r="N139" s="149"/>
      <c r="O139" s="149"/>
      <c r="P139" s="149"/>
      <c r="Q139" s="149"/>
      <c r="R139" s="149"/>
      <c r="S139" s="149"/>
      <c r="T139" s="149"/>
      <c r="U139" s="149"/>
      <c r="V139" s="149"/>
      <c r="W139" s="149"/>
      <c r="X139" s="149"/>
      <c r="Y139" s="149"/>
      <c r="Z139" s="149"/>
      <c r="AA139" s="149"/>
      <c r="AB139" s="149"/>
      <c r="AC139" s="149"/>
    </row>
    <row r="140" spans="1:29" ht="15" hidden="1" customHeight="1" x14ac:dyDescent="0.2">
      <c r="A140" s="148"/>
      <c r="B140" s="148"/>
      <c r="C140" s="148"/>
      <c r="D140" s="148"/>
      <c r="E140" s="148"/>
      <c r="F140" s="148"/>
      <c r="G140" s="148"/>
      <c r="H140" s="149"/>
      <c r="I140" s="149"/>
      <c r="J140" s="149"/>
      <c r="K140" s="149"/>
      <c r="L140" s="149"/>
      <c r="M140" s="149"/>
      <c r="N140" s="149"/>
      <c r="O140" s="149"/>
      <c r="P140" s="149"/>
      <c r="Q140" s="149"/>
      <c r="R140" s="149"/>
      <c r="S140" s="149"/>
      <c r="T140" s="149"/>
      <c r="U140" s="149"/>
      <c r="V140" s="149"/>
      <c r="W140" s="149"/>
      <c r="X140" s="149"/>
      <c r="Y140" s="149"/>
      <c r="Z140" s="149"/>
      <c r="AA140" s="149"/>
      <c r="AB140" s="149"/>
      <c r="AC140" s="149"/>
    </row>
    <row r="141" spans="1:29" ht="15" hidden="1" customHeight="1" x14ac:dyDescent="0.2">
      <c r="A141" s="148"/>
      <c r="B141" s="148"/>
      <c r="C141" s="148"/>
      <c r="D141" s="148"/>
      <c r="E141" s="148"/>
      <c r="F141" s="148"/>
      <c r="G141" s="148"/>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row>
    <row r="142" spans="1:29" ht="15" hidden="1" customHeight="1" x14ac:dyDescent="0.2">
      <c r="A142" s="148"/>
      <c r="B142" s="148"/>
      <c r="C142" s="148"/>
      <c r="D142" s="148"/>
      <c r="E142" s="148"/>
      <c r="F142" s="148"/>
      <c r="G142" s="148"/>
      <c r="H142" s="149"/>
      <c r="I142" s="149"/>
      <c r="J142" s="149"/>
      <c r="K142" s="149"/>
      <c r="L142" s="149"/>
      <c r="M142" s="149"/>
      <c r="N142" s="149"/>
      <c r="O142" s="149"/>
      <c r="P142" s="149"/>
      <c r="Q142" s="149"/>
      <c r="R142" s="149"/>
      <c r="S142" s="149"/>
      <c r="T142" s="149"/>
      <c r="U142" s="149"/>
      <c r="V142" s="149"/>
      <c r="W142" s="149"/>
      <c r="X142" s="149"/>
      <c r="Y142" s="149"/>
      <c r="Z142" s="149"/>
      <c r="AA142" s="149"/>
      <c r="AB142" s="149"/>
      <c r="AC142" s="149"/>
    </row>
    <row r="143" spans="1:29" ht="15" hidden="1" customHeight="1" x14ac:dyDescent="0.2">
      <c r="A143" s="148"/>
      <c r="B143" s="148"/>
      <c r="C143" s="148"/>
      <c r="D143" s="148"/>
      <c r="E143" s="148"/>
      <c r="F143" s="148"/>
      <c r="G143" s="148"/>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row>
    <row r="144" spans="1:29" ht="15" hidden="1" customHeight="1" x14ac:dyDescent="0.2">
      <c r="A144" s="148"/>
      <c r="B144" s="148"/>
      <c r="C144" s="148"/>
      <c r="D144" s="148"/>
      <c r="E144" s="148"/>
      <c r="F144" s="148"/>
      <c r="G144" s="148"/>
      <c r="H144" s="149"/>
      <c r="I144" s="149"/>
      <c r="J144" s="149"/>
      <c r="K144" s="149"/>
      <c r="L144" s="149"/>
      <c r="M144" s="149"/>
      <c r="N144" s="149"/>
      <c r="O144" s="149"/>
      <c r="P144" s="149"/>
      <c r="Q144" s="149"/>
      <c r="R144" s="149"/>
      <c r="S144" s="149"/>
      <c r="T144" s="149"/>
      <c r="U144" s="149"/>
      <c r="V144" s="149"/>
      <c r="W144" s="149"/>
      <c r="X144" s="149"/>
      <c r="Y144" s="149"/>
      <c r="Z144" s="149"/>
      <c r="AA144" s="149"/>
      <c r="AB144" s="149"/>
      <c r="AC144" s="149"/>
    </row>
    <row r="145" spans="1:29" ht="15" hidden="1" customHeight="1" x14ac:dyDescent="0.2">
      <c r="A145" s="148"/>
      <c r="B145" s="148"/>
      <c r="C145" s="148"/>
      <c r="D145" s="148"/>
      <c r="E145" s="148"/>
      <c r="F145" s="148"/>
      <c r="G145" s="148"/>
      <c r="H145" s="149"/>
      <c r="I145" s="149"/>
      <c r="J145" s="149"/>
      <c r="K145" s="149"/>
      <c r="L145" s="149"/>
      <c r="M145" s="149"/>
      <c r="N145" s="149"/>
      <c r="O145" s="149"/>
      <c r="P145" s="149"/>
      <c r="Q145" s="149"/>
      <c r="R145" s="149"/>
      <c r="S145" s="149"/>
      <c r="T145" s="149"/>
      <c r="U145" s="149"/>
      <c r="V145" s="149"/>
      <c r="W145" s="149"/>
      <c r="X145" s="149"/>
      <c r="Y145" s="149"/>
      <c r="Z145" s="149"/>
      <c r="AA145" s="149"/>
      <c r="AB145" s="149"/>
      <c r="AC145" s="149"/>
    </row>
    <row r="146" spans="1:29" ht="15" hidden="1" customHeight="1" x14ac:dyDescent="0.2">
      <c r="A146" s="148"/>
      <c r="B146" s="148"/>
      <c r="C146" s="148"/>
      <c r="D146" s="148"/>
      <c r="E146" s="148"/>
      <c r="F146" s="148"/>
      <c r="G146" s="148"/>
      <c r="H146" s="149"/>
      <c r="I146" s="149"/>
      <c r="J146" s="149"/>
      <c r="K146" s="149"/>
      <c r="L146" s="149"/>
      <c r="M146" s="149"/>
      <c r="N146" s="149"/>
      <c r="O146" s="149"/>
      <c r="P146" s="149"/>
      <c r="Q146" s="149"/>
      <c r="R146" s="149"/>
      <c r="S146" s="149"/>
      <c r="T146" s="149"/>
      <c r="U146" s="149"/>
      <c r="V146" s="149"/>
      <c r="W146" s="149"/>
      <c r="X146" s="149"/>
      <c r="Y146" s="149"/>
      <c r="Z146" s="149"/>
      <c r="AA146" s="149"/>
      <c r="AB146" s="149"/>
      <c r="AC146" s="149"/>
    </row>
    <row r="147" spans="1:29" ht="15" hidden="1" customHeight="1" x14ac:dyDescent="0.2">
      <c r="A147" s="148"/>
      <c r="B147" s="148"/>
      <c r="C147" s="148"/>
      <c r="D147" s="148"/>
      <c r="E147" s="148"/>
      <c r="F147" s="148"/>
      <c r="G147" s="148"/>
      <c r="H147" s="149"/>
      <c r="I147" s="149"/>
      <c r="J147" s="149"/>
      <c r="K147" s="149"/>
      <c r="L147" s="149"/>
      <c r="M147" s="149"/>
      <c r="N147" s="149"/>
      <c r="O147" s="149"/>
      <c r="P147" s="149"/>
      <c r="Q147" s="149"/>
      <c r="R147" s="149"/>
      <c r="S147" s="149"/>
      <c r="T147" s="149"/>
      <c r="U147" s="149"/>
      <c r="V147" s="149"/>
      <c r="W147" s="149"/>
      <c r="X147" s="149"/>
      <c r="Y147" s="149"/>
      <c r="Z147" s="149"/>
      <c r="AA147" s="149"/>
      <c r="AB147" s="149"/>
      <c r="AC147" s="149"/>
    </row>
    <row r="148" spans="1:29" ht="15" hidden="1" customHeight="1" x14ac:dyDescent="0.2">
      <c r="A148" s="148"/>
      <c r="B148" s="148"/>
      <c r="C148" s="148"/>
      <c r="D148" s="148"/>
      <c r="E148" s="148"/>
      <c r="F148" s="148"/>
      <c r="G148" s="148"/>
      <c r="H148" s="149"/>
      <c r="I148" s="149"/>
      <c r="J148" s="149"/>
      <c r="K148" s="149"/>
      <c r="L148" s="149"/>
      <c r="M148" s="149"/>
      <c r="N148" s="149"/>
      <c r="O148" s="149"/>
      <c r="P148" s="149"/>
      <c r="Q148" s="149"/>
      <c r="R148" s="149"/>
      <c r="S148" s="149"/>
      <c r="T148" s="149"/>
      <c r="U148" s="149"/>
      <c r="V148" s="149"/>
      <c r="W148" s="149"/>
      <c r="X148" s="149"/>
      <c r="Y148" s="149"/>
      <c r="Z148" s="149"/>
      <c r="AA148" s="149"/>
      <c r="AB148" s="149"/>
      <c r="AC148" s="149"/>
    </row>
    <row r="149" spans="1:29" ht="15" hidden="1" customHeight="1" x14ac:dyDescent="0.2">
      <c r="A149" s="148"/>
      <c r="B149" s="148"/>
      <c r="C149" s="148"/>
      <c r="D149" s="148"/>
      <c r="E149" s="148"/>
      <c r="F149" s="148"/>
      <c r="G149" s="148"/>
      <c r="H149" s="149"/>
      <c r="I149" s="149"/>
      <c r="J149" s="149"/>
      <c r="K149" s="149"/>
      <c r="L149" s="149"/>
      <c r="M149" s="149"/>
      <c r="N149" s="149"/>
      <c r="O149" s="149"/>
      <c r="P149" s="149"/>
      <c r="Q149" s="149"/>
      <c r="R149" s="149"/>
      <c r="S149" s="149"/>
      <c r="T149" s="149"/>
      <c r="U149" s="149"/>
      <c r="V149" s="149"/>
      <c r="W149" s="149"/>
      <c r="X149" s="149"/>
      <c r="Y149" s="149"/>
      <c r="Z149" s="149"/>
      <c r="AA149" s="149"/>
      <c r="AB149" s="149"/>
      <c r="AC149" s="149"/>
    </row>
    <row r="150" spans="1:29" ht="15" hidden="1" customHeight="1" x14ac:dyDescent="0.2">
      <c r="A150" s="148"/>
      <c r="B150" s="148"/>
      <c r="C150" s="148"/>
      <c r="D150" s="148"/>
      <c r="E150" s="148"/>
      <c r="F150" s="148"/>
      <c r="G150" s="148"/>
      <c r="H150" s="149"/>
      <c r="I150" s="149"/>
      <c r="J150" s="149"/>
      <c r="K150" s="149"/>
      <c r="L150" s="149"/>
      <c r="M150" s="149"/>
      <c r="N150" s="149"/>
      <c r="O150" s="149"/>
      <c r="P150" s="149"/>
      <c r="Q150" s="149"/>
      <c r="R150" s="149"/>
      <c r="S150" s="149"/>
      <c r="T150" s="149"/>
      <c r="U150" s="149"/>
      <c r="V150" s="149"/>
      <c r="W150" s="149"/>
      <c r="X150" s="149"/>
      <c r="Y150" s="149"/>
      <c r="Z150" s="149"/>
      <c r="AA150" s="149"/>
      <c r="AB150" s="149"/>
      <c r="AC150" s="149"/>
    </row>
    <row r="151" spans="1:29" ht="15" hidden="1" customHeight="1" x14ac:dyDescent="0.2">
      <c r="A151" s="148"/>
      <c r="B151" s="148"/>
      <c r="C151" s="148"/>
      <c r="D151" s="148"/>
      <c r="E151" s="148"/>
      <c r="F151" s="148"/>
      <c r="G151" s="148"/>
      <c r="H151" s="149"/>
      <c r="I151" s="149"/>
      <c r="J151" s="149"/>
      <c r="K151" s="149"/>
      <c r="L151" s="149"/>
      <c r="M151" s="149"/>
      <c r="N151" s="149"/>
      <c r="O151" s="149"/>
      <c r="P151" s="149"/>
      <c r="Q151" s="149"/>
      <c r="R151" s="149"/>
      <c r="S151" s="149"/>
      <c r="T151" s="149"/>
      <c r="U151" s="149"/>
      <c r="V151" s="149"/>
      <c r="W151" s="149"/>
      <c r="X151" s="149"/>
      <c r="Y151" s="149"/>
      <c r="Z151" s="149"/>
      <c r="AA151" s="149"/>
      <c r="AB151" s="149"/>
      <c r="AC151" s="149"/>
    </row>
    <row r="152" spans="1:29" ht="15" hidden="1" customHeight="1" x14ac:dyDescent="0.2">
      <c r="A152" s="148"/>
      <c r="B152" s="148"/>
      <c r="C152" s="148"/>
      <c r="D152" s="148"/>
      <c r="E152" s="148"/>
      <c r="F152" s="148"/>
      <c r="G152" s="148"/>
      <c r="H152" s="149"/>
      <c r="I152" s="149"/>
      <c r="J152" s="149"/>
      <c r="K152" s="149"/>
      <c r="L152" s="149"/>
      <c r="M152" s="149"/>
      <c r="N152" s="149"/>
      <c r="O152" s="149"/>
      <c r="P152" s="149"/>
      <c r="Q152" s="149"/>
      <c r="R152" s="149"/>
      <c r="S152" s="149"/>
      <c r="T152" s="149"/>
      <c r="U152" s="149"/>
      <c r="V152" s="149"/>
      <c r="W152" s="149"/>
      <c r="X152" s="149"/>
      <c r="Y152" s="149"/>
      <c r="Z152" s="149"/>
      <c r="AA152" s="149"/>
      <c r="AB152" s="149"/>
      <c r="AC152" s="149"/>
    </row>
    <row r="153" spans="1:29" ht="15" hidden="1" customHeight="1" x14ac:dyDescent="0.2">
      <c r="A153" s="148"/>
      <c r="B153" s="148"/>
      <c r="C153" s="148"/>
      <c r="D153" s="148"/>
      <c r="E153" s="148"/>
      <c r="F153" s="148"/>
      <c r="G153" s="148"/>
      <c r="H153" s="149"/>
      <c r="I153" s="149"/>
      <c r="J153" s="149"/>
      <c r="K153" s="149"/>
      <c r="L153" s="149"/>
      <c r="M153" s="149"/>
      <c r="N153" s="149"/>
      <c r="O153" s="149"/>
      <c r="P153" s="149"/>
      <c r="Q153" s="149"/>
      <c r="R153" s="149"/>
      <c r="S153" s="149"/>
      <c r="T153" s="149"/>
      <c r="U153" s="149"/>
      <c r="V153" s="149"/>
      <c r="W153" s="149"/>
      <c r="X153" s="149"/>
      <c r="Y153" s="149"/>
      <c r="Z153" s="149"/>
      <c r="AA153" s="149"/>
      <c r="AB153" s="149"/>
      <c r="AC153" s="149"/>
    </row>
    <row r="154" spans="1:29" ht="15" hidden="1" customHeight="1" x14ac:dyDescent="0.2">
      <c r="A154" s="148"/>
      <c r="B154" s="148"/>
      <c r="C154" s="148"/>
      <c r="D154" s="148"/>
      <c r="E154" s="148"/>
      <c r="F154" s="148"/>
      <c r="G154" s="148"/>
      <c r="H154" s="149"/>
      <c r="I154" s="149"/>
      <c r="J154" s="149"/>
      <c r="K154" s="149"/>
      <c r="L154" s="149"/>
      <c r="M154" s="149"/>
      <c r="N154" s="149"/>
      <c r="O154" s="149"/>
      <c r="P154" s="149"/>
      <c r="Q154" s="149"/>
      <c r="R154" s="149"/>
      <c r="S154" s="149"/>
      <c r="T154" s="149"/>
      <c r="U154" s="149"/>
      <c r="V154" s="149"/>
      <c r="W154" s="149"/>
      <c r="X154" s="149"/>
      <c r="Y154" s="149"/>
      <c r="Z154" s="149"/>
      <c r="AA154" s="149"/>
      <c r="AB154" s="149"/>
      <c r="AC154" s="149"/>
    </row>
    <row r="155" spans="1:29" ht="15" hidden="1" customHeight="1" x14ac:dyDescent="0.2">
      <c r="A155" s="148"/>
      <c r="B155" s="148"/>
      <c r="C155" s="148"/>
      <c r="D155" s="148"/>
      <c r="E155" s="148"/>
      <c r="F155" s="148"/>
      <c r="G155" s="148"/>
      <c r="H155" s="149"/>
      <c r="I155" s="149"/>
      <c r="J155" s="149"/>
      <c r="K155" s="149"/>
      <c r="L155" s="149"/>
      <c r="M155" s="149"/>
      <c r="N155" s="149"/>
      <c r="O155" s="149"/>
      <c r="P155" s="149"/>
      <c r="Q155" s="149"/>
      <c r="R155" s="149"/>
      <c r="S155" s="149"/>
      <c r="T155" s="149"/>
      <c r="U155" s="149"/>
      <c r="V155" s="149"/>
      <c r="W155" s="149"/>
      <c r="X155" s="149"/>
      <c r="Y155" s="149"/>
      <c r="Z155" s="149"/>
      <c r="AA155" s="149"/>
      <c r="AB155" s="149"/>
      <c r="AC155" s="149"/>
    </row>
    <row r="156" spans="1:29" ht="15" hidden="1" customHeight="1" x14ac:dyDescent="0.2">
      <c r="A156" s="148"/>
      <c r="B156" s="148"/>
      <c r="C156" s="148"/>
      <c r="D156" s="148"/>
      <c r="E156" s="148"/>
      <c r="F156" s="148"/>
      <c r="G156" s="148"/>
      <c r="H156" s="149"/>
      <c r="I156" s="149"/>
      <c r="J156" s="149"/>
      <c r="K156" s="149"/>
      <c r="L156" s="149"/>
      <c r="M156" s="149"/>
      <c r="N156" s="149"/>
      <c r="O156" s="149"/>
      <c r="P156" s="149"/>
      <c r="Q156" s="149"/>
      <c r="R156" s="149"/>
      <c r="S156" s="149"/>
      <c r="T156" s="149"/>
      <c r="U156" s="149"/>
      <c r="V156" s="149"/>
      <c r="W156" s="149"/>
      <c r="X156" s="149"/>
      <c r="Y156" s="149"/>
      <c r="Z156" s="149"/>
      <c r="AA156" s="149"/>
      <c r="AB156" s="149"/>
      <c r="AC156" s="149"/>
    </row>
    <row r="157" spans="1:29" ht="15" hidden="1" customHeight="1" x14ac:dyDescent="0.2">
      <c r="A157" s="148"/>
      <c r="B157" s="148"/>
      <c r="C157" s="148"/>
      <c r="D157" s="148"/>
      <c r="E157" s="148"/>
      <c r="F157" s="148"/>
      <c r="G157" s="148"/>
      <c r="H157" s="149"/>
      <c r="I157" s="149"/>
      <c r="J157" s="149"/>
      <c r="K157" s="149"/>
      <c r="L157" s="149"/>
      <c r="M157" s="149"/>
      <c r="N157" s="149"/>
      <c r="O157" s="149"/>
      <c r="P157" s="149"/>
      <c r="Q157" s="149"/>
      <c r="R157" s="149"/>
      <c r="S157" s="149"/>
      <c r="T157" s="149"/>
      <c r="U157" s="149"/>
      <c r="V157" s="149"/>
      <c r="W157" s="149"/>
      <c r="X157" s="149"/>
      <c r="Y157" s="149"/>
      <c r="Z157" s="149"/>
      <c r="AA157" s="149"/>
      <c r="AB157" s="149"/>
      <c r="AC157" s="149"/>
    </row>
    <row r="158" spans="1:29" ht="15" hidden="1" customHeight="1" x14ac:dyDescent="0.2">
      <c r="A158" s="148"/>
      <c r="B158" s="148"/>
      <c r="C158" s="148"/>
      <c r="D158" s="148"/>
      <c r="E158" s="148"/>
      <c r="F158" s="148"/>
      <c r="G158" s="148"/>
      <c r="H158" s="149"/>
      <c r="I158" s="149"/>
      <c r="J158" s="149"/>
      <c r="K158" s="149"/>
      <c r="L158" s="149"/>
      <c r="M158" s="149"/>
      <c r="N158" s="149"/>
      <c r="O158" s="149"/>
      <c r="P158" s="149"/>
      <c r="Q158" s="149"/>
      <c r="R158" s="149"/>
      <c r="S158" s="149"/>
      <c r="T158" s="149"/>
      <c r="U158" s="149"/>
      <c r="V158" s="149"/>
      <c r="W158" s="149"/>
      <c r="X158" s="149"/>
      <c r="Y158" s="149"/>
      <c r="Z158" s="149"/>
      <c r="AA158" s="149"/>
      <c r="AB158" s="149"/>
      <c r="AC158" s="149"/>
    </row>
    <row r="159" spans="1:29" ht="15" hidden="1" customHeight="1" x14ac:dyDescent="0.2">
      <c r="A159" s="148"/>
      <c r="B159" s="148"/>
      <c r="C159" s="148"/>
      <c r="D159" s="148"/>
      <c r="E159" s="148"/>
      <c r="F159" s="148"/>
      <c r="G159" s="148"/>
      <c r="H159" s="149"/>
      <c r="I159" s="149"/>
      <c r="J159" s="149"/>
      <c r="K159" s="149"/>
      <c r="L159" s="149"/>
      <c r="M159" s="149"/>
      <c r="N159" s="149"/>
      <c r="O159" s="149"/>
      <c r="P159" s="149"/>
      <c r="Q159" s="149"/>
      <c r="R159" s="149"/>
      <c r="S159" s="149"/>
      <c r="T159" s="149"/>
      <c r="U159" s="149"/>
      <c r="V159" s="149"/>
      <c r="W159" s="149"/>
      <c r="X159" s="149"/>
      <c r="Y159" s="149"/>
      <c r="Z159" s="149"/>
      <c r="AA159" s="149"/>
      <c r="AB159" s="149"/>
      <c r="AC159" s="149"/>
    </row>
    <row r="160" spans="1:29" ht="15" hidden="1" customHeight="1" x14ac:dyDescent="0.2">
      <c r="A160" s="148"/>
      <c r="B160" s="148"/>
      <c r="C160" s="148"/>
      <c r="D160" s="148"/>
      <c r="E160" s="148"/>
      <c r="F160" s="148"/>
      <c r="G160" s="148"/>
      <c r="H160" s="149"/>
      <c r="I160" s="149"/>
      <c r="J160" s="149"/>
      <c r="K160" s="149"/>
      <c r="L160" s="149"/>
      <c r="M160" s="149"/>
      <c r="N160" s="149"/>
      <c r="O160" s="149"/>
      <c r="P160" s="149"/>
      <c r="Q160" s="149"/>
      <c r="R160" s="149"/>
      <c r="S160" s="149"/>
      <c r="T160" s="149"/>
      <c r="U160" s="149"/>
      <c r="V160" s="149"/>
      <c r="W160" s="149"/>
      <c r="X160" s="149"/>
      <c r="Y160" s="149"/>
      <c r="Z160" s="149"/>
      <c r="AA160" s="149"/>
      <c r="AB160" s="149"/>
      <c r="AC160" s="149"/>
    </row>
    <row r="161" spans="1:29" ht="15" hidden="1" customHeight="1" x14ac:dyDescent="0.2">
      <c r="A161" s="148"/>
      <c r="B161" s="148"/>
      <c r="C161" s="148"/>
      <c r="D161" s="148"/>
      <c r="E161" s="148"/>
      <c r="F161" s="148"/>
      <c r="G161" s="148"/>
      <c r="H161" s="149"/>
      <c r="I161" s="149"/>
      <c r="J161" s="149"/>
      <c r="K161" s="149"/>
      <c r="L161" s="149"/>
      <c r="M161" s="149"/>
      <c r="N161" s="149"/>
      <c r="O161" s="149"/>
      <c r="P161" s="149"/>
      <c r="Q161" s="149"/>
      <c r="R161" s="149"/>
      <c r="S161" s="149"/>
      <c r="T161" s="149"/>
      <c r="U161" s="149"/>
      <c r="V161" s="149"/>
      <c r="W161" s="149"/>
      <c r="X161" s="149"/>
      <c r="Y161" s="149"/>
      <c r="Z161" s="149"/>
      <c r="AA161" s="149"/>
      <c r="AB161" s="149"/>
      <c r="AC161" s="149"/>
    </row>
    <row r="162" spans="1:29" ht="15" hidden="1" customHeight="1" x14ac:dyDescent="0.2">
      <c r="A162" s="148"/>
      <c r="B162" s="148"/>
      <c r="C162" s="148"/>
      <c r="D162" s="148"/>
      <c r="E162" s="148"/>
      <c r="F162" s="148"/>
      <c r="G162" s="148"/>
      <c r="H162" s="149"/>
      <c r="I162" s="149"/>
      <c r="J162" s="149"/>
      <c r="K162" s="149"/>
      <c r="L162" s="149"/>
      <c r="M162" s="149"/>
      <c r="N162" s="149"/>
      <c r="O162" s="149"/>
      <c r="P162" s="149"/>
      <c r="Q162" s="149"/>
      <c r="R162" s="149"/>
      <c r="S162" s="149"/>
      <c r="T162" s="149"/>
      <c r="U162" s="149"/>
      <c r="V162" s="149"/>
      <c r="W162" s="149"/>
      <c r="X162" s="149"/>
      <c r="Y162" s="149"/>
      <c r="Z162" s="149"/>
      <c r="AA162" s="149"/>
      <c r="AB162" s="149"/>
      <c r="AC162" s="149"/>
    </row>
    <row r="163" spans="1:29" ht="15" hidden="1" customHeight="1" x14ac:dyDescent="0.2">
      <c r="A163" s="148"/>
      <c r="B163" s="148"/>
      <c r="C163" s="148"/>
      <c r="D163" s="148"/>
      <c r="E163" s="148"/>
      <c r="F163" s="148"/>
      <c r="G163" s="148"/>
      <c r="H163" s="149"/>
      <c r="I163" s="149"/>
      <c r="J163" s="149"/>
      <c r="K163" s="149"/>
      <c r="L163" s="149"/>
      <c r="M163" s="149"/>
      <c r="N163" s="149"/>
      <c r="O163" s="149"/>
      <c r="P163" s="149"/>
      <c r="Q163" s="149"/>
      <c r="R163" s="149"/>
      <c r="S163" s="149"/>
      <c r="T163" s="149"/>
      <c r="U163" s="149"/>
      <c r="V163" s="149"/>
      <c r="W163" s="149"/>
      <c r="X163" s="149"/>
      <c r="Y163" s="149"/>
      <c r="Z163" s="149"/>
      <c r="AA163" s="149"/>
      <c r="AB163" s="149"/>
      <c r="AC163" s="149"/>
    </row>
    <row r="164" spans="1:29" ht="15" hidden="1" customHeight="1" x14ac:dyDescent="0.2">
      <c r="A164" s="148"/>
      <c r="B164" s="148"/>
      <c r="C164" s="148"/>
      <c r="D164" s="148"/>
      <c r="E164" s="148"/>
      <c r="F164" s="148"/>
      <c r="G164" s="148"/>
      <c r="H164" s="149"/>
      <c r="I164" s="149"/>
      <c r="J164" s="149"/>
      <c r="K164" s="149"/>
      <c r="L164" s="149"/>
      <c r="M164" s="149"/>
      <c r="N164" s="149"/>
      <c r="O164" s="149"/>
      <c r="P164" s="149"/>
      <c r="Q164" s="149"/>
      <c r="R164" s="149"/>
      <c r="S164" s="149"/>
      <c r="T164" s="149"/>
      <c r="U164" s="149"/>
      <c r="V164" s="149"/>
      <c r="W164" s="149"/>
      <c r="X164" s="149"/>
      <c r="Y164" s="149"/>
      <c r="Z164" s="149"/>
      <c r="AA164" s="149"/>
      <c r="AB164" s="149"/>
      <c r="AC164" s="149"/>
    </row>
    <row r="165" spans="1:29" ht="15" hidden="1" customHeight="1" x14ac:dyDescent="0.2">
      <c r="A165" s="148"/>
      <c r="B165" s="148"/>
      <c r="C165" s="148"/>
      <c r="D165" s="148"/>
      <c r="E165" s="148"/>
      <c r="F165" s="148"/>
      <c r="G165" s="148"/>
      <c r="H165" s="149"/>
      <c r="I165" s="149"/>
      <c r="J165" s="149"/>
      <c r="K165" s="149"/>
      <c r="L165" s="149"/>
      <c r="M165" s="149"/>
      <c r="N165" s="149"/>
      <c r="O165" s="149"/>
      <c r="P165" s="149"/>
      <c r="Q165" s="149"/>
      <c r="R165" s="149"/>
      <c r="S165" s="149"/>
      <c r="T165" s="149"/>
      <c r="U165" s="149"/>
      <c r="V165" s="149"/>
      <c r="W165" s="149"/>
      <c r="X165" s="149"/>
      <c r="Y165" s="149"/>
      <c r="Z165" s="149"/>
      <c r="AA165" s="149"/>
      <c r="AB165" s="149"/>
      <c r="AC165" s="149"/>
    </row>
    <row r="166" spans="1:29" ht="15" hidden="1" customHeight="1" x14ac:dyDescent="0.2">
      <c r="A166" s="148"/>
      <c r="B166" s="148"/>
      <c r="C166" s="148"/>
      <c r="D166" s="148"/>
      <c r="E166" s="148"/>
      <c r="F166" s="148"/>
      <c r="G166" s="148"/>
      <c r="H166" s="149"/>
      <c r="I166" s="149"/>
      <c r="J166" s="149"/>
      <c r="K166" s="149"/>
      <c r="L166" s="149"/>
      <c r="M166" s="149"/>
      <c r="N166" s="149"/>
      <c r="O166" s="149"/>
      <c r="P166" s="149"/>
      <c r="Q166" s="149"/>
      <c r="R166" s="149"/>
      <c r="S166" s="149"/>
      <c r="T166" s="149"/>
      <c r="U166" s="149"/>
      <c r="V166" s="149"/>
      <c r="W166" s="149"/>
      <c r="X166" s="149"/>
      <c r="Y166" s="149"/>
      <c r="Z166" s="149"/>
      <c r="AA166" s="149"/>
      <c r="AB166" s="149"/>
      <c r="AC166" s="149"/>
    </row>
    <row r="167" spans="1:29" ht="15" hidden="1" customHeight="1" x14ac:dyDescent="0.2">
      <c r="A167" s="148"/>
      <c r="B167" s="148"/>
      <c r="C167" s="148"/>
      <c r="D167" s="148"/>
      <c r="E167" s="148"/>
      <c r="F167" s="148"/>
      <c r="G167" s="148"/>
      <c r="H167" s="149"/>
      <c r="I167" s="149"/>
      <c r="J167" s="149"/>
      <c r="K167" s="149"/>
      <c r="L167" s="149"/>
      <c r="M167" s="149"/>
      <c r="N167" s="149"/>
      <c r="O167" s="149"/>
      <c r="P167" s="149"/>
      <c r="Q167" s="149"/>
      <c r="R167" s="149"/>
      <c r="S167" s="149"/>
      <c r="T167" s="149"/>
      <c r="U167" s="149"/>
      <c r="V167" s="149"/>
      <c r="W167" s="149"/>
      <c r="X167" s="149"/>
      <c r="Y167" s="149"/>
      <c r="Z167" s="149"/>
      <c r="AA167" s="149"/>
      <c r="AB167" s="149"/>
      <c r="AC167" s="149"/>
    </row>
    <row r="168" spans="1:29" ht="15" hidden="1" customHeight="1" x14ac:dyDescent="0.2">
      <c r="A168" s="148"/>
      <c r="B168" s="148"/>
      <c r="C168" s="148"/>
      <c r="D168" s="148"/>
      <c r="E168" s="148"/>
      <c r="F168" s="148"/>
      <c r="G168" s="148"/>
      <c r="H168" s="149"/>
      <c r="I168" s="149"/>
      <c r="J168" s="149"/>
      <c r="K168" s="149"/>
      <c r="L168" s="149"/>
      <c r="M168" s="149"/>
      <c r="N168" s="149"/>
      <c r="O168" s="149"/>
      <c r="P168" s="149"/>
      <c r="Q168" s="149"/>
      <c r="R168" s="149"/>
      <c r="S168" s="149"/>
      <c r="T168" s="149"/>
      <c r="U168" s="149"/>
      <c r="V168" s="149"/>
      <c r="W168" s="149"/>
      <c r="X168" s="149"/>
      <c r="Y168" s="149"/>
      <c r="Z168" s="149"/>
      <c r="AA168" s="149"/>
      <c r="AB168" s="149"/>
      <c r="AC168" s="149"/>
    </row>
    <row r="169" spans="1:29" ht="15" hidden="1" customHeight="1" x14ac:dyDescent="0.2">
      <c r="A169" s="148"/>
      <c r="B169" s="148"/>
      <c r="C169" s="148"/>
      <c r="D169" s="148"/>
      <c r="E169" s="148"/>
      <c r="F169" s="148"/>
      <c r="G169" s="148"/>
      <c r="H169" s="149"/>
      <c r="I169" s="149"/>
      <c r="J169" s="149"/>
      <c r="K169" s="149"/>
      <c r="L169" s="149"/>
      <c r="M169" s="149"/>
      <c r="N169" s="149"/>
      <c r="O169" s="149"/>
      <c r="P169" s="149"/>
      <c r="Q169" s="149"/>
      <c r="R169" s="149"/>
      <c r="S169" s="149"/>
      <c r="T169" s="149"/>
      <c r="U169" s="149"/>
      <c r="V169" s="149"/>
      <c r="W169" s="149"/>
      <c r="X169" s="149"/>
      <c r="Y169" s="149"/>
      <c r="Z169" s="149"/>
      <c r="AA169" s="149"/>
      <c r="AB169" s="149"/>
      <c r="AC169" s="149"/>
    </row>
    <row r="170" spans="1:29" ht="15" hidden="1" customHeight="1" x14ac:dyDescent="0.2">
      <c r="A170" s="148"/>
      <c r="B170" s="148"/>
      <c r="C170" s="148"/>
      <c r="D170" s="148"/>
      <c r="E170" s="148"/>
      <c r="F170" s="148"/>
      <c r="G170" s="148"/>
      <c r="H170" s="149"/>
      <c r="I170" s="149"/>
      <c r="J170" s="149"/>
      <c r="K170" s="149"/>
      <c r="L170" s="149"/>
      <c r="M170" s="149"/>
      <c r="N170" s="149"/>
      <c r="O170" s="149"/>
      <c r="P170" s="149"/>
      <c r="Q170" s="149"/>
      <c r="R170" s="149"/>
      <c r="S170" s="149"/>
      <c r="T170" s="149"/>
      <c r="U170" s="149"/>
      <c r="V170" s="149"/>
      <c r="W170" s="149"/>
      <c r="X170" s="149"/>
      <c r="Y170" s="149"/>
      <c r="Z170" s="149"/>
      <c r="AA170" s="149"/>
      <c r="AB170" s="149"/>
      <c r="AC170" s="149"/>
    </row>
    <row r="171" spans="1:29" ht="15" hidden="1" customHeight="1" x14ac:dyDescent="0.2">
      <c r="A171" s="148"/>
      <c r="B171" s="148"/>
      <c r="C171" s="148"/>
      <c r="D171" s="148"/>
      <c r="E171" s="148"/>
      <c r="F171" s="148"/>
      <c r="G171" s="148"/>
      <c r="H171" s="149"/>
      <c r="I171" s="149"/>
      <c r="J171" s="149"/>
      <c r="K171" s="149"/>
      <c r="L171" s="149"/>
      <c r="M171" s="149"/>
      <c r="N171" s="149"/>
      <c r="O171" s="149"/>
      <c r="P171" s="149"/>
      <c r="Q171" s="149"/>
      <c r="R171" s="149"/>
      <c r="S171" s="149"/>
      <c r="T171" s="149"/>
      <c r="U171" s="149"/>
      <c r="V171" s="149"/>
      <c r="W171" s="149"/>
      <c r="X171" s="149"/>
      <c r="Y171" s="149"/>
      <c r="Z171" s="149"/>
      <c r="AA171" s="149"/>
      <c r="AB171" s="149"/>
      <c r="AC171" s="149"/>
    </row>
    <row r="172" spans="1:29" ht="15" hidden="1" customHeight="1" x14ac:dyDescent="0.2">
      <c r="A172" s="148"/>
      <c r="B172" s="148"/>
      <c r="C172" s="148"/>
      <c r="D172" s="148"/>
      <c r="E172" s="148"/>
      <c r="F172" s="148"/>
      <c r="G172" s="148"/>
      <c r="H172" s="149"/>
      <c r="I172" s="149"/>
      <c r="J172" s="149"/>
      <c r="K172" s="149"/>
      <c r="L172" s="149"/>
      <c r="M172" s="149"/>
      <c r="N172" s="149"/>
      <c r="O172" s="149"/>
      <c r="P172" s="149"/>
      <c r="Q172" s="149"/>
      <c r="R172" s="149"/>
      <c r="S172" s="149"/>
      <c r="T172" s="149"/>
      <c r="U172" s="149"/>
      <c r="V172" s="149"/>
      <c r="W172" s="149"/>
      <c r="X172" s="149"/>
      <c r="Y172" s="149"/>
      <c r="Z172" s="149"/>
      <c r="AA172" s="149"/>
      <c r="AB172" s="149"/>
      <c r="AC172" s="149"/>
    </row>
    <row r="173" spans="1:29" ht="15" hidden="1" customHeight="1" x14ac:dyDescent="0.2">
      <c r="A173" s="148"/>
      <c r="B173" s="148"/>
      <c r="C173" s="148"/>
      <c r="D173" s="148"/>
      <c r="E173" s="148"/>
      <c r="F173" s="148"/>
      <c r="G173" s="148"/>
      <c r="H173" s="149"/>
      <c r="I173" s="149"/>
      <c r="J173" s="149"/>
      <c r="K173" s="149"/>
      <c r="L173" s="149"/>
      <c r="M173" s="149"/>
      <c r="N173" s="149"/>
      <c r="O173" s="149"/>
      <c r="P173" s="149"/>
      <c r="Q173" s="149"/>
      <c r="R173" s="149"/>
      <c r="S173" s="149"/>
      <c r="T173" s="149"/>
      <c r="U173" s="149"/>
      <c r="V173" s="149"/>
      <c r="W173" s="149"/>
      <c r="X173" s="149"/>
      <c r="Y173" s="149"/>
      <c r="Z173" s="149"/>
      <c r="AA173" s="149"/>
      <c r="AB173" s="149"/>
      <c r="AC173" s="149"/>
    </row>
    <row r="174" spans="1:29" ht="15" hidden="1" customHeight="1" x14ac:dyDescent="0.2">
      <c r="A174" s="148"/>
      <c r="B174" s="148"/>
      <c r="C174" s="148"/>
      <c r="D174" s="148"/>
      <c r="E174" s="148"/>
      <c r="F174" s="148"/>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row>
    <row r="175" spans="1:29" ht="15" hidden="1" customHeight="1" x14ac:dyDescent="0.2">
      <c r="A175" s="148"/>
      <c r="B175" s="148"/>
      <c r="C175" s="148"/>
      <c r="D175" s="148"/>
      <c r="E175" s="148"/>
      <c r="F175" s="148"/>
      <c r="G175" s="148"/>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row>
    <row r="176" spans="1:29" ht="15" hidden="1" customHeight="1" x14ac:dyDescent="0.2">
      <c r="A176" s="148"/>
      <c r="B176" s="148"/>
      <c r="C176" s="148"/>
      <c r="D176" s="148"/>
      <c r="E176" s="148"/>
      <c r="F176" s="148"/>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row>
    <row r="177" spans="1:29" ht="15" hidden="1" customHeight="1" x14ac:dyDescent="0.2">
      <c r="A177" s="148"/>
      <c r="B177" s="148"/>
      <c r="C177" s="148"/>
      <c r="D177" s="148"/>
      <c r="E177" s="148"/>
      <c r="F177" s="148"/>
      <c r="G177" s="148"/>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row>
    <row r="178" spans="1:29" ht="15" hidden="1" customHeight="1" x14ac:dyDescent="0.2">
      <c r="A178" s="148"/>
      <c r="B178" s="148"/>
      <c r="C178" s="148"/>
      <c r="D178" s="148"/>
      <c r="E178" s="148"/>
      <c r="F178" s="148"/>
      <c r="G178" s="148"/>
      <c r="H178" s="149"/>
      <c r="I178" s="149"/>
      <c r="J178" s="149"/>
      <c r="K178" s="149"/>
      <c r="L178" s="149"/>
      <c r="M178" s="149"/>
      <c r="N178" s="149"/>
      <c r="O178" s="149"/>
      <c r="P178" s="149"/>
      <c r="Q178" s="149"/>
      <c r="R178" s="149"/>
      <c r="S178" s="149"/>
      <c r="T178" s="149"/>
      <c r="U178" s="149"/>
      <c r="V178" s="149"/>
      <c r="W178" s="149"/>
      <c r="X178" s="149"/>
      <c r="Y178" s="149"/>
      <c r="Z178" s="149"/>
      <c r="AA178" s="149"/>
      <c r="AB178" s="149"/>
      <c r="AC178" s="149"/>
    </row>
    <row r="179" spans="1:29" ht="15" hidden="1" customHeight="1" x14ac:dyDescent="0.2">
      <c r="A179" s="148"/>
      <c r="B179" s="148"/>
      <c r="C179" s="148"/>
      <c r="D179" s="148"/>
      <c r="E179" s="148"/>
      <c r="F179" s="148"/>
      <c r="G179" s="148"/>
      <c r="H179" s="149"/>
      <c r="I179" s="149"/>
      <c r="J179" s="149"/>
      <c r="K179" s="149"/>
      <c r="L179" s="149"/>
      <c r="M179" s="149"/>
      <c r="N179" s="149"/>
      <c r="O179" s="149"/>
      <c r="P179" s="149"/>
      <c r="Q179" s="149"/>
      <c r="R179" s="149"/>
      <c r="S179" s="149"/>
      <c r="T179" s="149"/>
      <c r="U179" s="149"/>
      <c r="V179" s="149"/>
      <c r="W179" s="149"/>
      <c r="X179" s="149"/>
      <c r="Y179" s="149"/>
      <c r="Z179" s="149"/>
      <c r="AA179" s="149"/>
      <c r="AB179" s="149"/>
      <c r="AC179" s="149"/>
    </row>
    <row r="180" spans="1:29" ht="15" hidden="1" customHeight="1" x14ac:dyDescent="0.2">
      <c r="A180" s="148"/>
      <c r="B180" s="148"/>
      <c r="C180" s="148"/>
      <c r="D180" s="148"/>
      <c r="E180" s="148"/>
      <c r="F180" s="148"/>
      <c r="G180" s="148"/>
      <c r="H180" s="149"/>
      <c r="I180" s="149"/>
      <c r="J180" s="149"/>
      <c r="K180" s="149"/>
      <c r="L180" s="149"/>
      <c r="M180" s="149"/>
      <c r="N180" s="149"/>
      <c r="O180" s="149"/>
      <c r="P180" s="149"/>
      <c r="Q180" s="149"/>
      <c r="R180" s="149"/>
      <c r="S180" s="149"/>
      <c r="T180" s="149"/>
      <c r="U180" s="149"/>
      <c r="V180" s="149"/>
      <c r="W180" s="149"/>
      <c r="X180" s="149"/>
      <c r="Y180" s="149"/>
      <c r="Z180" s="149"/>
      <c r="AA180" s="149"/>
      <c r="AB180" s="149"/>
      <c r="AC180" s="149"/>
    </row>
    <row r="181" spans="1:29" ht="15" hidden="1" customHeight="1" x14ac:dyDescent="0.2">
      <c r="A181" s="148"/>
      <c r="B181" s="148"/>
      <c r="C181" s="148"/>
      <c r="D181" s="148"/>
      <c r="E181" s="148"/>
      <c r="F181" s="148"/>
      <c r="G181" s="148"/>
      <c r="H181" s="149"/>
      <c r="I181" s="149"/>
      <c r="J181" s="149"/>
      <c r="K181" s="149"/>
      <c r="L181" s="149"/>
      <c r="M181" s="149"/>
      <c r="N181" s="149"/>
      <c r="O181" s="149"/>
      <c r="P181" s="149"/>
      <c r="Q181" s="149"/>
      <c r="R181" s="149"/>
      <c r="S181" s="149"/>
      <c r="T181" s="149"/>
      <c r="U181" s="149"/>
      <c r="V181" s="149"/>
      <c r="W181" s="149"/>
      <c r="X181" s="149"/>
      <c r="Y181" s="149"/>
      <c r="Z181" s="149"/>
      <c r="AA181" s="149"/>
      <c r="AB181" s="149"/>
      <c r="AC181" s="149"/>
    </row>
    <row r="182" spans="1:29" ht="15" hidden="1" customHeight="1" x14ac:dyDescent="0.2">
      <c r="A182" s="148"/>
      <c r="B182" s="148"/>
      <c r="C182" s="148"/>
      <c r="D182" s="148"/>
      <c r="E182" s="148"/>
      <c r="F182" s="148"/>
      <c r="G182" s="148"/>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row>
    <row r="183" spans="1:29" ht="15" hidden="1" customHeight="1" x14ac:dyDescent="0.2">
      <c r="A183" s="148"/>
      <c r="B183" s="148"/>
      <c r="C183" s="148"/>
      <c r="D183" s="148"/>
      <c r="E183" s="148"/>
      <c r="F183" s="148"/>
      <c r="G183" s="148"/>
      <c r="H183" s="149"/>
      <c r="I183" s="149"/>
      <c r="J183" s="149"/>
      <c r="K183" s="149"/>
      <c r="L183" s="149"/>
      <c r="M183" s="149"/>
      <c r="N183" s="149"/>
      <c r="O183" s="149"/>
      <c r="P183" s="149"/>
      <c r="Q183" s="149"/>
      <c r="R183" s="149"/>
      <c r="S183" s="149"/>
      <c r="T183" s="149"/>
      <c r="U183" s="149"/>
      <c r="V183" s="149"/>
      <c r="W183" s="149"/>
      <c r="X183" s="149"/>
      <c r="Y183" s="149"/>
      <c r="Z183" s="149"/>
      <c r="AA183" s="149"/>
      <c r="AB183" s="149"/>
      <c r="AC183" s="149"/>
    </row>
    <row r="184" spans="1:29" ht="15" hidden="1" customHeight="1" x14ac:dyDescent="0.2">
      <c r="A184" s="148"/>
      <c r="B184" s="148"/>
      <c r="C184" s="148"/>
      <c r="D184" s="148"/>
      <c r="E184" s="148"/>
      <c r="F184" s="148"/>
      <c r="G184" s="148"/>
      <c r="H184" s="149"/>
      <c r="I184" s="149"/>
      <c r="J184" s="149"/>
      <c r="K184" s="149"/>
      <c r="L184" s="149"/>
      <c r="M184" s="149"/>
      <c r="N184" s="149"/>
      <c r="O184" s="149"/>
      <c r="P184" s="149"/>
      <c r="Q184" s="149"/>
      <c r="R184" s="149"/>
      <c r="S184" s="149"/>
      <c r="T184" s="149"/>
      <c r="U184" s="149"/>
      <c r="V184" s="149"/>
      <c r="W184" s="149"/>
      <c r="X184" s="149"/>
      <c r="Y184" s="149"/>
      <c r="Z184" s="149"/>
      <c r="AA184" s="149"/>
      <c r="AB184" s="149"/>
      <c r="AC184" s="149"/>
    </row>
    <row r="185" spans="1:29" ht="15" hidden="1" customHeight="1" x14ac:dyDescent="0.2">
      <c r="A185" s="148"/>
      <c r="B185" s="148"/>
      <c r="C185" s="148"/>
      <c r="D185" s="148"/>
      <c r="E185" s="148"/>
      <c r="F185" s="148"/>
      <c r="G185" s="148"/>
      <c r="H185" s="149"/>
      <c r="I185" s="149"/>
      <c r="J185" s="149"/>
      <c r="K185" s="149"/>
      <c r="L185" s="149"/>
      <c r="M185" s="149"/>
      <c r="N185" s="149"/>
      <c r="O185" s="149"/>
      <c r="P185" s="149"/>
      <c r="Q185" s="149"/>
      <c r="R185" s="149"/>
      <c r="S185" s="149"/>
      <c r="T185" s="149"/>
      <c r="U185" s="149"/>
      <c r="V185" s="149"/>
      <c r="W185" s="149"/>
      <c r="X185" s="149"/>
      <c r="Y185" s="149"/>
      <c r="Z185" s="149"/>
      <c r="AA185" s="149"/>
      <c r="AB185" s="149"/>
      <c r="AC185" s="149"/>
    </row>
    <row r="186" spans="1:29" ht="15" hidden="1" customHeight="1" x14ac:dyDescent="0.2">
      <c r="A186" s="148"/>
      <c r="B186" s="148"/>
      <c r="C186" s="148"/>
      <c r="D186" s="148"/>
      <c r="E186" s="148"/>
      <c r="F186" s="148"/>
      <c r="G186" s="148"/>
      <c r="H186" s="149"/>
      <c r="I186" s="149"/>
      <c r="J186" s="149"/>
      <c r="K186" s="149"/>
      <c r="L186" s="149"/>
      <c r="M186" s="149"/>
      <c r="N186" s="149"/>
      <c r="O186" s="149"/>
      <c r="P186" s="149"/>
      <c r="Q186" s="149"/>
      <c r="R186" s="149"/>
      <c r="S186" s="149"/>
      <c r="T186" s="149"/>
      <c r="U186" s="149"/>
      <c r="V186" s="149"/>
      <c r="W186" s="149"/>
      <c r="X186" s="149"/>
      <c r="Y186" s="149"/>
      <c r="Z186" s="149"/>
      <c r="AA186" s="149"/>
      <c r="AB186" s="149"/>
      <c r="AC186" s="149"/>
    </row>
    <row r="187" spans="1:29" ht="15" hidden="1" customHeight="1" x14ac:dyDescent="0.2">
      <c r="A187" s="148"/>
      <c r="B187" s="148"/>
      <c r="C187" s="148"/>
      <c r="D187" s="148"/>
      <c r="E187" s="148"/>
      <c r="F187" s="148"/>
      <c r="G187" s="148"/>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row>
    <row r="188" spans="1:29" ht="15" hidden="1" customHeight="1" x14ac:dyDescent="0.2">
      <c r="A188" s="148"/>
      <c r="B188" s="148"/>
      <c r="C188" s="148"/>
      <c r="D188" s="148"/>
      <c r="E188" s="148"/>
      <c r="F188" s="148"/>
      <c r="G188" s="148"/>
      <c r="H188" s="149"/>
      <c r="I188" s="149"/>
      <c r="J188" s="149"/>
      <c r="K188" s="149"/>
      <c r="L188" s="149"/>
      <c r="M188" s="149"/>
      <c r="N188" s="149"/>
      <c r="O188" s="149"/>
      <c r="P188" s="149"/>
      <c r="Q188" s="149"/>
      <c r="R188" s="149"/>
      <c r="S188" s="149"/>
      <c r="T188" s="149"/>
      <c r="U188" s="149"/>
      <c r="V188" s="149"/>
      <c r="W188" s="149"/>
      <c r="X188" s="149"/>
      <c r="Y188" s="149"/>
      <c r="Z188" s="149"/>
      <c r="AA188" s="149"/>
      <c r="AB188" s="149"/>
      <c r="AC188" s="149"/>
    </row>
    <row r="189" spans="1:29" ht="15" hidden="1" customHeight="1" x14ac:dyDescent="0.2">
      <c r="A189" s="148"/>
      <c r="B189" s="148"/>
      <c r="C189" s="148"/>
      <c r="D189" s="148"/>
      <c r="E189" s="148"/>
      <c r="F189" s="148"/>
      <c r="G189" s="148"/>
      <c r="H189" s="149"/>
      <c r="I189" s="149"/>
      <c r="J189" s="149"/>
      <c r="K189" s="149"/>
      <c r="L189" s="149"/>
      <c r="M189" s="149"/>
      <c r="N189" s="149"/>
      <c r="O189" s="149"/>
      <c r="P189" s="149"/>
      <c r="Q189" s="149"/>
      <c r="R189" s="149"/>
      <c r="S189" s="149"/>
      <c r="T189" s="149"/>
      <c r="U189" s="149"/>
      <c r="V189" s="149"/>
      <c r="W189" s="149"/>
      <c r="X189" s="149"/>
      <c r="Y189" s="149"/>
      <c r="Z189" s="149"/>
      <c r="AA189" s="149"/>
      <c r="AB189" s="149"/>
      <c r="AC189" s="149"/>
    </row>
    <row r="190" spans="1:29" ht="15" hidden="1" customHeight="1" x14ac:dyDescent="0.2">
      <c r="A190" s="148"/>
      <c r="B190" s="148"/>
      <c r="C190" s="148"/>
      <c r="D190" s="148"/>
      <c r="E190" s="148"/>
      <c r="F190" s="148"/>
      <c r="G190" s="148"/>
      <c r="H190" s="149"/>
      <c r="I190" s="149"/>
      <c r="J190" s="149"/>
      <c r="K190" s="149"/>
      <c r="L190" s="149"/>
      <c r="M190" s="149"/>
      <c r="N190" s="149"/>
      <c r="O190" s="149"/>
      <c r="P190" s="149"/>
      <c r="Q190" s="149"/>
      <c r="R190" s="149"/>
      <c r="S190" s="149"/>
      <c r="T190" s="149"/>
      <c r="U190" s="149"/>
      <c r="V190" s="149"/>
      <c r="W190" s="149"/>
      <c r="X190" s="149"/>
      <c r="Y190" s="149"/>
      <c r="Z190" s="149"/>
      <c r="AA190" s="149"/>
      <c r="AB190" s="149"/>
      <c r="AC190" s="149"/>
    </row>
    <row r="191" spans="1:29" ht="15" hidden="1" customHeight="1" x14ac:dyDescent="0.2">
      <c r="A191" s="148"/>
      <c r="B191" s="148"/>
      <c r="C191" s="148"/>
      <c r="D191" s="148"/>
      <c r="E191" s="148"/>
      <c r="F191" s="148"/>
      <c r="G191" s="148"/>
      <c r="H191" s="149"/>
      <c r="I191" s="149"/>
      <c r="J191" s="149"/>
      <c r="K191" s="149"/>
      <c r="L191" s="149"/>
      <c r="M191" s="149"/>
      <c r="N191" s="149"/>
      <c r="O191" s="149"/>
      <c r="P191" s="149"/>
      <c r="Q191" s="149"/>
      <c r="R191" s="149"/>
      <c r="S191" s="149"/>
      <c r="T191" s="149"/>
      <c r="U191" s="149"/>
      <c r="V191" s="149"/>
      <c r="W191" s="149"/>
      <c r="X191" s="149"/>
      <c r="Y191" s="149"/>
      <c r="Z191" s="149"/>
      <c r="AA191" s="149"/>
      <c r="AB191" s="149"/>
      <c r="AC191" s="149"/>
    </row>
    <row r="192" spans="1:29" ht="15" hidden="1" customHeight="1" x14ac:dyDescent="0.2">
      <c r="A192" s="148"/>
      <c r="B192" s="148"/>
      <c r="C192" s="148"/>
      <c r="D192" s="148"/>
      <c r="E192" s="148"/>
      <c r="F192" s="148"/>
      <c r="G192" s="148"/>
      <c r="H192" s="149"/>
      <c r="I192" s="149"/>
      <c r="J192" s="149"/>
      <c r="K192" s="149"/>
      <c r="L192" s="149"/>
      <c r="M192" s="149"/>
      <c r="N192" s="149"/>
      <c r="O192" s="149"/>
      <c r="P192" s="149"/>
      <c r="Q192" s="149"/>
      <c r="R192" s="149"/>
      <c r="S192" s="149"/>
      <c r="T192" s="149"/>
      <c r="U192" s="149"/>
      <c r="V192" s="149"/>
      <c r="W192" s="149"/>
      <c r="X192" s="149"/>
      <c r="Y192" s="149"/>
      <c r="Z192" s="149"/>
      <c r="AA192" s="149"/>
      <c r="AB192" s="149"/>
      <c r="AC192" s="149"/>
    </row>
    <row r="193" spans="1:29" ht="15" hidden="1" customHeight="1" x14ac:dyDescent="0.2">
      <c r="A193" s="148"/>
      <c r="B193" s="148"/>
      <c r="C193" s="148"/>
      <c r="D193" s="148"/>
      <c r="E193" s="148"/>
      <c r="F193" s="148"/>
      <c r="G193" s="148"/>
      <c r="H193" s="149"/>
      <c r="I193" s="149"/>
      <c r="J193" s="149"/>
      <c r="K193" s="149"/>
      <c r="L193" s="149"/>
      <c r="M193" s="149"/>
      <c r="N193" s="149"/>
      <c r="O193" s="149"/>
      <c r="P193" s="149"/>
      <c r="Q193" s="149"/>
      <c r="R193" s="149"/>
      <c r="S193" s="149"/>
      <c r="T193" s="149"/>
      <c r="U193" s="149"/>
      <c r="V193" s="149"/>
      <c r="W193" s="149"/>
      <c r="X193" s="149"/>
      <c r="Y193" s="149"/>
      <c r="Z193" s="149"/>
      <c r="AA193" s="149"/>
      <c r="AB193" s="149"/>
      <c r="AC193" s="149"/>
    </row>
    <row r="194" spans="1:29" ht="15" hidden="1" customHeight="1" x14ac:dyDescent="0.2">
      <c r="A194" s="148"/>
      <c r="B194" s="148"/>
      <c r="C194" s="148"/>
      <c r="D194" s="148"/>
      <c r="E194" s="148"/>
      <c r="F194" s="148"/>
      <c r="G194" s="148"/>
      <c r="H194" s="149"/>
      <c r="I194" s="149"/>
      <c r="J194" s="149"/>
      <c r="K194" s="149"/>
      <c r="L194" s="149"/>
      <c r="M194" s="149"/>
      <c r="N194" s="149"/>
      <c r="O194" s="149"/>
      <c r="P194" s="149"/>
      <c r="Q194" s="149"/>
      <c r="R194" s="149"/>
      <c r="S194" s="149"/>
      <c r="T194" s="149"/>
      <c r="U194" s="149"/>
      <c r="V194" s="149"/>
      <c r="W194" s="149"/>
      <c r="X194" s="149"/>
      <c r="Y194" s="149"/>
      <c r="Z194" s="149"/>
      <c r="AA194" s="149"/>
      <c r="AB194" s="149"/>
      <c r="AC194" s="149"/>
    </row>
    <row r="195" spans="1:29" ht="15" hidden="1" customHeight="1" x14ac:dyDescent="0.2">
      <c r="A195" s="148"/>
      <c r="B195" s="148"/>
      <c r="C195" s="148"/>
      <c r="D195" s="148"/>
      <c r="E195" s="148"/>
      <c r="F195" s="148"/>
      <c r="G195" s="148"/>
      <c r="H195" s="149"/>
      <c r="I195" s="149"/>
      <c r="J195" s="149"/>
      <c r="K195" s="149"/>
      <c r="L195" s="149"/>
      <c r="M195" s="149"/>
      <c r="N195" s="149"/>
      <c r="O195" s="149"/>
      <c r="P195" s="149"/>
      <c r="Q195" s="149"/>
      <c r="R195" s="149"/>
      <c r="S195" s="149"/>
      <c r="T195" s="149"/>
      <c r="U195" s="149"/>
      <c r="V195" s="149"/>
      <c r="W195" s="149"/>
      <c r="X195" s="149"/>
      <c r="Y195" s="149"/>
      <c r="Z195" s="149"/>
      <c r="AA195" s="149"/>
      <c r="AB195" s="149"/>
      <c r="AC195" s="149"/>
    </row>
    <row r="196" spans="1:29" ht="15" hidden="1" customHeight="1" x14ac:dyDescent="0.2">
      <c r="A196" s="148"/>
      <c r="B196" s="148"/>
      <c r="C196" s="148"/>
      <c r="D196" s="148"/>
      <c r="E196" s="148"/>
      <c r="F196" s="148"/>
      <c r="G196" s="148"/>
      <c r="H196" s="149"/>
      <c r="I196" s="149"/>
      <c r="J196" s="149"/>
      <c r="K196" s="149"/>
      <c r="L196" s="149"/>
      <c r="M196" s="149"/>
      <c r="N196" s="149"/>
      <c r="O196" s="149"/>
      <c r="P196" s="149"/>
      <c r="Q196" s="149"/>
      <c r="R196" s="149"/>
      <c r="S196" s="149"/>
      <c r="T196" s="149"/>
      <c r="U196" s="149"/>
      <c r="V196" s="149"/>
      <c r="W196" s="149"/>
      <c r="X196" s="149"/>
      <c r="Y196" s="149"/>
      <c r="Z196" s="149"/>
      <c r="AA196" s="149"/>
      <c r="AB196" s="149"/>
      <c r="AC196" s="149"/>
    </row>
    <row r="197" spans="1:29" ht="15" hidden="1" customHeight="1" x14ac:dyDescent="0.2">
      <c r="A197" s="148"/>
      <c r="B197" s="148"/>
      <c r="C197" s="148"/>
      <c r="D197" s="148"/>
      <c r="E197" s="148"/>
      <c r="F197" s="148"/>
      <c r="G197" s="148"/>
      <c r="H197" s="149"/>
      <c r="I197" s="149"/>
      <c r="J197" s="149"/>
      <c r="K197" s="149"/>
      <c r="L197" s="149"/>
      <c r="M197" s="149"/>
      <c r="N197" s="149"/>
      <c r="O197" s="149"/>
      <c r="P197" s="149"/>
      <c r="Q197" s="149"/>
      <c r="R197" s="149"/>
      <c r="S197" s="149"/>
      <c r="T197" s="149"/>
      <c r="U197" s="149"/>
      <c r="V197" s="149"/>
      <c r="W197" s="149"/>
      <c r="X197" s="149"/>
      <c r="Y197" s="149"/>
      <c r="Z197" s="149"/>
      <c r="AA197" s="149"/>
      <c r="AB197" s="149"/>
      <c r="AC197" s="149"/>
    </row>
    <row r="198" spans="1:29" ht="15" hidden="1" customHeight="1" x14ac:dyDescent="0.2">
      <c r="A198" s="148"/>
      <c r="B198" s="148"/>
      <c r="C198" s="148"/>
      <c r="D198" s="148"/>
      <c r="E198" s="148"/>
      <c r="F198" s="148"/>
      <c r="G198" s="148"/>
      <c r="H198" s="149"/>
      <c r="I198" s="149"/>
      <c r="J198" s="149"/>
      <c r="K198" s="149"/>
      <c r="L198" s="149"/>
      <c r="M198" s="149"/>
      <c r="N198" s="149"/>
      <c r="O198" s="149"/>
      <c r="P198" s="149"/>
      <c r="Q198" s="149"/>
      <c r="R198" s="149"/>
      <c r="S198" s="149"/>
      <c r="T198" s="149"/>
      <c r="U198" s="149"/>
      <c r="V198" s="149"/>
      <c r="W198" s="149"/>
      <c r="X198" s="149"/>
      <c r="Y198" s="149"/>
      <c r="Z198" s="149"/>
      <c r="AA198" s="149"/>
      <c r="AB198" s="149"/>
      <c r="AC198" s="149"/>
    </row>
    <row r="199" spans="1:29" ht="15" hidden="1" customHeight="1" x14ac:dyDescent="0.2">
      <c r="A199" s="148"/>
      <c r="B199" s="148"/>
      <c r="C199" s="148"/>
      <c r="D199" s="148"/>
      <c r="E199" s="148"/>
      <c r="F199" s="148"/>
      <c r="G199" s="148"/>
      <c r="H199" s="149"/>
      <c r="I199" s="149"/>
      <c r="J199" s="149"/>
      <c r="K199" s="149"/>
      <c r="L199" s="149"/>
      <c r="M199" s="149"/>
      <c r="N199" s="149"/>
      <c r="O199" s="149"/>
      <c r="P199" s="149"/>
      <c r="Q199" s="149"/>
      <c r="R199" s="149"/>
      <c r="S199" s="149"/>
      <c r="T199" s="149"/>
      <c r="U199" s="149"/>
      <c r="V199" s="149"/>
      <c r="W199" s="149"/>
      <c r="X199" s="149"/>
      <c r="Y199" s="149"/>
      <c r="Z199" s="149"/>
      <c r="AA199" s="149"/>
      <c r="AB199" s="149"/>
      <c r="AC199" s="149"/>
    </row>
    <row r="200" spans="1:29" ht="15" hidden="1" customHeight="1" x14ac:dyDescent="0.2">
      <c r="A200" s="148"/>
      <c r="B200" s="148"/>
      <c r="C200" s="148"/>
      <c r="D200" s="148"/>
      <c r="E200" s="148"/>
      <c r="F200" s="148"/>
      <c r="G200" s="148"/>
      <c r="H200" s="149"/>
      <c r="I200" s="149"/>
      <c r="J200" s="149"/>
      <c r="K200" s="149"/>
      <c r="L200" s="149"/>
      <c r="M200" s="149"/>
      <c r="N200" s="149"/>
      <c r="O200" s="149"/>
      <c r="P200" s="149"/>
      <c r="Q200" s="149"/>
      <c r="R200" s="149"/>
      <c r="S200" s="149"/>
      <c r="T200" s="149"/>
      <c r="U200" s="149"/>
      <c r="V200" s="149"/>
      <c r="W200" s="149"/>
      <c r="X200" s="149"/>
      <c r="Y200" s="149"/>
      <c r="Z200" s="149"/>
      <c r="AA200" s="149"/>
      <c r="AB200" s="149"/>
      <c r="AC200" s="149"/>
    </row>
    <row r="201" spans="1:29" ht="15" hidden="1" customHeight="1" x14ac:dyDescent="0.2">
      <c r="A201" s="148"/>
      <c r="B201" s="148"/>
      <c r="C201" s="148"/>
      <c r="D201" s="148"/>
      <c r="E201" s="148"/>
      <c r="F201" s="148"/>
      <c r="G201" s="148"/>
      <c r="H201" s="149"/>
      <c r="I201" s="149"/>
      <c r="J201" s="149"/>
      <c r="K201" s="149"/>
      <c r="L201" s="149"/>
      <c r="M201" s="149"/>
      <c r="N201" s="149"/>
      <c r="O201" s="149"/>
      <c r="P201" s="149"/>
      <c r="Q201" s="149"/>
      <c r="R201" s="149"/>
      <c r="S201" s="149"/>
      <c r="T201" s="149"/>
      <c r="U201" s="149"/>
      <c r="V201" s="149"/>
      <c r="W201" s="149"/>
      <c r="X201" s="149"/>
      <c r="Y201" s="149"/>
      <c r="Z201" s="149"/>
      <c r="AA201" s="149"/>
      <c r="AB201" s="149"/>
      <c r="AC201" s="149"/>
    </row>
    <row r="202" spans="1:29" ht="15" hidden="1" customHeight="1" x14ac:dyDescent="0.2">
      <c r="A202" s="148"/>
      <c r="B202" s="148"/>
      <c r="C202" s="148"/>
      <c r="D202" s="148"/>
      <c r="E202" s="148"/>
      <c r="F202" s="148"/>
      <c r="G202" s="148"/>
      <c r="H202" s="149"/>
      <c r="I202" s="149"/>
      <c r="J202" s="149"/>
      <c r="K202" s="149"/>
      <c r="L202" s="149"/>
      <c r="M202" s="149"/>
      <c r="N202" s="149"/>
      <c r="O202" s="149"/>
      <c r="P202" s="149"/>
      <c r="Q202" s="149"/>
      <c r="R202" s="149"/>
      <c r="S202" s="149"/>
      <c r="T202" s="149"/>
      <c r="U202" s="149"/>
      <c r="V202" s="149"/>
      <c r="W202" s="149"/>
      <c r="X202" s="149"/>
      <c r="Y202" s="149"/>
      <c r="Z202" s="149"/>
      <c r="AA202" s="149"/>
      <c r="AB202" s="149"/>
      <c r="AC202" s="149"/>
    </row>
    <row r="203" spans="1:29" ht="15" hidden="1" customHeight="1" x14ac:dyDescent="0.2">
      <c r="A203" s="148"/>
      <c r="B203" s="148"/>
      <c r="C203" s="148"/>
      <c r="D203" s="148"/>
      <c r="E203" s="148"/>
      <c r="F203" s="148"/>
      <c r="G203" s="148"/>
      <c r="H203" s="149"/>
      <c r="I203" s="149"/>
      <c r="J203" s="149"/>
      <c r="K203" s="149"/>
      <c r="L203" s="149"/>
      <c r="M203" s="149"/>
      <c r="N203" s="149"/>
      <c r="O203" s="149"/>
      <c r="P203" s="149"/>
      <c r="Q203" s="149"/>
      <c r="R203" s="149"/>
      <c r="S203" s="149"/>
      <c r="T203" s="149"/>
      <c r="U203" s="149"/>
      <c r="V203" s="149"/>
      <c r="W203" s="149"/>
      <c r="X203" s="149"/>
      <c r="Y203" s="149"/>
      <c r="Z203" s="149"/>
      <c r="AA203" s="149"/>
      <c r="AB203" s="149"/>
      <c r="AC203" s="149"/>
    </row>
    <row r="204" spans="1:29" ht="15" hidden="1" customHeight="1" x14ac:dyDescent="0.2">
      <c r="A204" s="148"/>
      <c r="B204" s="148"/>
      <c r="C204" s="148"/>
      <c r="D204" s="148"/>
      <c r="E204" s="148"/>
      <c r="F204" s="148"/>
      <c r="G204" s="148"/>
      <c r="H204" s="149"/>
      <c r="I204" s="149"/>
      <c r="J204" s="149"/>
      <c r="K204" s="149"/>
      <c r="L204" s="149"/>
      <c r="M204" s="149"/>
      <c r="N204" s="149"/>
      <c r="O204" s="149"/>
      <c r="P204" s="149"/>
      <c r="Q204" s="149"/>
      <c r="R204" s="149"/>
      <c r="S204" s="149"/>
      <c r="T204" s="149"/>
      <c r="U204" s="149"/>
      <c r="V204" s="149"/>
      <c r="W204" s="149"/>
      <c r="X204" s="149"/>
      <c r="Y204" s="149"/>
      <c r="Z204" s="149"/>
      <c r="AA204" s="149"/>
      <c r="AB204" s="149"/>
      <c r="AC204" s="149"/>
    </row>
    <row r="205" spans="1:29" ht="15" hidden="1" customHeight="1" x14ac:dyDescent="0.2">
      <c r="A205" s="148"/>
      <c r="B205" s="148"/>
      <c r="C205" s="148"/>
      <c r="D205" s="148"/>
      <c r="E205" s="148"/>
      <c r="F205" s="148"/>
      <c r="G205" s="148"/>
      <c r="H205" s="149"/>
      <c r="I205" s="149"/>
      <c r="J205" s="149"/>
      <c r="K205" s="149"/>
      <c r="L205" s="149"/>
      <c r="M205" s="149"/>
      <c r="N205" s="149"/>
      <c r="O205" s="149"/>
      <c r="P205" s="149"/>
      <c r="Q205" s="149"/>
      <c r="R205" s="149"/>
      <c r="S205" s="149"/>
      <c r="T205" s="149"/>
      <c r="U205" s="149"/>
      <c r="V205" s="149"/>
      <c r="W205" s="149"/>
      <c r="X205" s="149"/>
      <c r="Y205" s="149"/>
      <c r="Z205" s="149"/>
      <c r="AA205" s="149"/>
      <c r="AB205" s="149"/>
      <c r="AC205" s="149"/>
    </row>
    <row r="206" spans="1:29" ht="15" hidden="1" customHeight="1" x14ac:dyDescent="0.2">
      <c r="A206" s="148"/>
      <c r="B206" s="148"/>
      <c r="C206" s="148"/>
      <c r="D206" s="148"/>
      <c r="E206" s="148"/>
      <c r="F206" s="148"/>
      <c r="G206" s="148"/>
      <c r="H206" s="149"/>
      <c r="I206" s="149"/>
      <c r="J206" s="149"/>
      <c r="K206" s="149"/>
      <c r="L206" s="149"/>
      <c r="M206" s="149"/>
      <c r="N206" s="149"/>
      <c r="O206" s="149"/>
      <c r="P206" s="149"/>
      <c r="Q206" s="149"/>
      <c r="R206" s="149"/>
      <c r="S206" s="149"/>
      <c r="T206" s="149"/>
      <c r="U206" s="149"/>
      <c r="V206" s="149"/>
      <c r="W206" s="149"/>
      <c r="X206" s="149"/>
      <c r="Y206" s="149"/>
      <c r="Z206" s="149"/>
      <c r="AA206" s="149"/>
      <c r="AB206" s="149"/>
      <c r="AC206" s="149"/>
    </row>
    <row r="207" spans="1:29" ht="15" hidden="1" customHeight="1" x14ac:dyDescent="0.2">
      <c r="A207" s="148"/>
      <c r="B207" s="148"/>
      <c r="C207" s="148"/>
      <c r="D207" s="148"/>
      <c r="E207" s="148"/>
      <c r="F207" s="148"/>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row>
    <row r="208" spans="1:29" ht="15" hidden="1" customHeight="1" x14ac:dyDescent="0.2">
      <c r="A208" s="148"/>
      <c r="B208" s="148"/>
      <c r="C208" s="148"/>
      <c r="D208" s="148"/>
      <c r="E208" s="148"/>
      <c r="F208" s="148"/>
      <c r="G208" s="148"/>
      <c r="H208" s="149"/>
      <c r="I208" s="149"/>
      <c r="J208" s="149"/>
      <c r="K208" s="149"/>
      <c r="L208" s="149"/>
      <c r="M208" s="149"/>
      <c r="N208" s="149"/>
      <c r="O208" s="149"/>
      <c r="P208" s="149"/>
      <c r="Q208" s="149"/>
      <c r="R208" s="149"/>
      <c r="S208" s="149"/>
      <c r="T208" s="149"/>
      <c r="U208" s="149"/>
      <c r="V208" s="149"/>
      <c r="W208" s="149"/>
      <c r="X208" s="149"/>
      <c r="Y208" s="149"/>
      <c r="Z208" s="149"/>
      <c r="AA208" s="149"/>
      <c r="AB208" s="149"/>
      <c r="AC208" s="149"/>
    </row>
    <row r="209" spans="1:29" ht="15" hidden="1" customHeight="1" x14ac:dyDescent="0.2">
      <c r="A209" s="148"/>
      <c r="B209" s="148"/>
      <c r="C209" s="148"/>
      <c r="D209" s="148"/>
      <c r="E209" s="148"/>
      <c r="F209" s="148"/>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row>
    <row r="210" spans="1:29" ht="15" hidden="1" customHeight="1" x14ac:dyDescent="0.2">
      <c r="A210" s="148"/>
      <c r="B210" s="148"/>
      <c r="C210" s="148"/>
      <c r="D210" s="148"/>
      <c r="E210" s="148"/>
      <c r="F210" s="148"/>
      <c r="G210" s="148"/>
      <c r="H210" s="149"/>
      <c r="I210" s="149"/>
      <c r="J210" s="149"/>
      <c r="K210" s="149"/>
      <c r="L210" s="149"/>
      <c r="M210" s="149"/>
      <c r="N210" s="149"/>
      <c r="O210" s="149"/>
      <c r="P210" s="149"/>
      <c r="Q210" s="149"/>
      <c r="R210" s="149"/>
      <c r="S210" s="149"/>
      <c r="T210" s="149"/>
      <c r="U210" s="149"/>
      <c r="V210" s="149"/>
      <c r="W210" s="149"/>
      <c r="X210" s="149"/>
      <c r="Y210" s="149"/>
      <c r="Z210" s="149"/>
      <c r="AA210" s="149"/>
      <c r="AB210" s="149"/>
      <c r="AC210" s="149"/>
    </row>
    <row r="211" spans="1:29" ht="15" hidden="1" customHeight="1" x14ac:dyDescent="0.2">
      <c r="A211" s="148"/>
      <c r="B211" s="148"/>
      <c r="C211" s="148"/>
      <c r="D211" s="148"/>
      <c r="E211" s="148"/>
      <c r="F211" s="148"/>
      <c r="G211" s="148"/>
      <c r="H211" s="149"/>
      <c r="I211" s="149"/>
      <c r="J211" s="149"/>
      <c r="K211" s="149"/>
      <c r="L211" s="149"/>
      <c r="M211" s="149"/>
      <c r="N211" s="149"/>
      <c r="O211" s="149"/>
      <c r="P211" s="149"/>
      <c r="Q211" s="149"/>
      <c r="R211" s="149"/>
      <c r="S211" s="149"/>
      <c r="T211" s="149"/>
      <c r="U211" s="149"/>
      <c r="V211" s="149"/>
      <c r="W211" s="149"/>
      <c r="X211" s="149"/>
      <c r="Y211" s="149"/>
      <c r="Z211" s="149"/>
      <c r="AA211" s="149"/>
      <c r="AB211" s="149"/>
      <c r="AC211" s="149"/>
    </row>
    <row r="212" spans="1:29" ht="15" hidden="1" customHeight="1" x14ac:dyDescent="0.2">
      <c r="A212" s="148"/>
      <c r="B212" s="148"/>
      <c r="C212" s="148"/>
      <c r="D212" s="148"/>
      <c r="E212" s="148"/>
      <c r="F212" s="148"/>
      <c r="G212" s="148"/>
      <c r="H212" s="149"/>
      <c r="I212" s="149"/>
      <c r="J212" s="149"/>
      <c r="K212" s="149"/>
      <c r="L212" s="149"/>
      <c r="M212" s="149"/>
      <c r="N212" s="149"/>
      <c r="O212" s="149"/>
      <c r="P212" s="149"/>
      <c r="Q212" s="149"/>
      <c r="R212" s="149"/>
      <c r="S212" s="149"/>
      <c r="T212" s="149"/>
      <c r="U212" s="149"/>
      <c r="V212" s="149"/>
      <c r="W212" s="149"/>
      <c r="X212" s="149"/>
      <c r="Y212" s="149"/>
      <c r="Z212" s="149"/>
      <c r="AA212" s="149"/>
      <c r="AB212" s="149"/>
      <c r="AC212" s="149"/>
    </row>
    <row r="213" spans="1:29" ht="15" hidden="1" customHeight="1" x14ac:dyDescent="0.2">
      <c r="A213" s="148"/>
      <c r="B213" s="148"/>
      <c r="C213" s="148"/>
      <c r="D213" s="148"/>
      <c r="E213" s="148"/>
      <c r="F213" s="148"/>
      <c r="G213" s="148"/>
      <c r="H213" s="149"/>
      <c r="I213" s="149"/>
      <c r="J213" s="149"/>
      <c r="K213" s="149"/>
      <c r="L213" s="149"/>
      <c r="M213" s="149"/>
      <c r="N213" s="149"/>
      <c r="O213" s="149"/>
      <c r="P213" s="149"/>
      <c r="Q213" s="149"/>
      <c r="R213" s="149"/>
      <c r="S213" s="149"/>
      <c r="T213" s="149"/>
      <c r="U213" s="149"/>
      <c r="V213" s="149"/>
      <c r="W213" s="149"/>
      <c r="X213" s="149"/>
      <c r="Y213" s="149"/>
      <c r="Z213" s="149"/>
      <c r="AA213" s="149"/>
      <c r="AB213" s="149"/>
      <c r="AC213" s="149"/>
    </row>
    <row r="214" spans="1:29" ht="15" hidden="1" customHeight="1" x14ac:dyDescent="0.2">
      <c r="A214" s="148"/>
      <c r="B214" s="148"/>
      <c r="C214" s="148"/>
      <c r="D214" s="148"/>
      <c r="E214" s="148"/>
      <c r="F214" s="148"/>
      <c r="G214" s="148"/>
      <c r="H214" s="149"/>
      <c r="I214" s="149"/>
      <c r="J214" s="149"/>
      <c r="K214" s="149"/>
      <c r="L214" s="149"/>
      <c r="M214" s="149"/>
      <c r="N214" s="149"/>
      <c r="O214" s="149"/>
      <c r="P214" s="149"/>
      <c r="Q214" s="149"/>
      <c r="R214" s="149"/>
      <c r="S214" s="149"/>
      <c r="T214" s="149"/>
      <c r="U214" s="149"/>
      <c r="V214" s="149"/>
      <c r="W214" s="149"/>
      <c r="X214" s="149"/>
      <c r="Y214" s="149"/>
      <c r="Z214" s="149"/>
      <c r="AA214" s="149"/>
      <c r="AB214" s="149"/>
      <c r="AC214" s="149"/>
    </row>
    <row r="215" spans="1:29" ht="15" hidden="1" customHeight="1" x14ac:dyDescent="0.2">
      <c r="A215" s="148"/>
      <c r="B215" s="148"/>
      <c r="C215" s="148"/>
      <c r="D215" s="148"/>
      <c r="E215" s="148"/>
      <c r="F215" s="148"/>
      <c r="G215" s="148"/>
      <c r="H215" s="149"/>
      <c r="I215" s="149"/>
      <c r="J215" s="149"/>
      <c r="K215" s="149"/>
      <c r="L215" s="149"/>
      <c r="M215" s="149"/>
      <c r="N215" s="149"/>
      <c r="O215" s="149"/>
      <c r="P215" s="149"/>
      <c r="Q215" s="149"/>
      <c r="R215" s="149"/>
      <c r="S215" s="149"/>
      <c r="T215" s="149"/>
      <c r="U215" s="149"/>
      <c r="V215" s="149"/>
      <c r="W215" s="149"/>
      <c r="X215" s="149"/>
      <c r="Y215" s="149"/>
      <c r="Z215" s="149"/>
      <c r="AA215" s="149"/>
      <c r="AB215" s="149"/>
      <c r="AC215" s="149"/>
    </row>
    <row r="216" spans="1:29" ht="15" hidden="1" customHeight="1" x14ac:dyDescent="0.2">
      <c r="A216" s="148"/>
      <c r="B216" s="148"/>
      <c r="C216" s="148"/>
      <c r="D216" s="148"/>
      <c r="E216" s="148"/>
      <c r="F216" s="148"/>
      <c r="G216" s="148"/>
      <c r="H216" s="149"/>
      <c r="I216" s="149"/>
      <c r="J216" s="149"/>
      <c r="K216" s="149"/>
      <c r="L216" s="149"/>
      <c r="M216" s="149"/>
      <c r="N216" s="149"/>
      <c r="O216" s="149"/>
      <c r="P216" s="149"/>
      <c r="Q216" s="149"/>
      <c r="R216" s="149"/>
      <c r="S216" s="149"/>
      <c r="T216" s="149"/>
      <c r="U216" s="149"/>
      <c r="V216" s="149"/>
      <c r="W216" s="149"/>
      <c r="X216" s="149"/>
      <c r="Y216" s="149"/>
      <c r="Z216" s="149"/>
      <c r="AA216" s="149"/>
      <c r="AB216" s="149"/>
      <c r="AC216" s="149"/>
    </row>
    <row r="217" spans="1:29" ht="15" hidden="1" customHeight="1" x14ac:dyDescent="0.2">
      <c r="A217" s="148"/>
      <c r="B217" s="148"/>
      <c r="C217" s="148"/>
      <c r="D217" s="148"/>
      <c r="E217" s="148"/>
      <c r="F217" s="148"/>
      <c r="G217" s="148"/>
      <c r="H217" s="149"/>
      <c r="I217" s="149"/>
      <c r="J217" s="149"/>
      <c r="K217" s="149"/>
      <c r="L217" s="149"/>
      <c r="M217" s="149"/>
      <c r="N217" s="149"/>
      <c r="O217" s="149"/>
      <c r="P217" s="149"/>
      <c r="Q217" s="149"/>
      <c r="R217" s="149"/>
      <c r="S217" s="149"/>
      <c r="T217" s="149"/>
      <c r="U217" s="149"/>
      <c r="V217" s="149"/>
      <c r="W217" s="149"/>
      <c r="X217" s="149"/>
      <c r="Y217" s="149"/>
      <c r="Z217" s="149"/>
      <c r="AA217" s="149"/>
      <c r="AB217" s="149"/>
      <c r="AC217" s="149"/>
    </row>
    <row r="218" spans="1:29" ht="15" hidden="1" customHeight="1" x14ac:dyDescent="0.2">
      <c r="A218" s="148"/>
      <c r="B218" s="148"/>
      <c r="C218" s="148"/>
      <c r="D218" s="148"/>
      <c r="E218" s="148"/>
      <c r="F218" s="148"/>
      <c r="G218" s="148"/>
      <c r="H218" s="149"/>
      <c r="I218" s="149"/>
      <c r="J218" s="149"/>
      <c r="K218" s="149"/>
      <c r="L218" s="149"/>
      <c r="M218" s="149"/>
      <c r="N218" s="149"/>
      <c r="O218" s="149"/>
      <c r="P218" s="149"/>
      <c r="Q218" s="149"/>
      <c r="R218" s="149"/>
      <c r="S218" s="149"/>
      <c r="T218" s="149"/>
      <c r="U218" s="149"/>
      <c r="V218" s="149"/>
      <c r="W218" s="149"/>
      <c r="X218" s="149"/>
      <c r="Y218" s="149"/>
      <c r="Z218" s="149"/>
      <c r="AA218" s="149"/>
      <c r="AB218" s="149"/>
      <c r="AC218" s="149"/>
    </row>
    <row r="219" spans="1:29" ht="15" hidden="1" customHeight="1" x14ac:dyDescent="0.2">
      <c r="A219" s="148"/>
      <c r="B219" s="148"/>
      <c r="C219" s="148"/>
      <c r="D219" s="148"/>
      <c r="E219" s="148"/>
      <c r="F219" s="148"/>
      <c r="G219" s="148"/>
      <c r="H219" s="149"/>
      <c r="I219" s="149"/>
      <c r="J219" s="149"/>
      <c r="K219" s="149"/>
      <c r="L219" s="149"/>
      <c r="M219" s="149"/>
      <c r="N219" s="149"/>
      <c r="O219" s="149"/>
      <c r="P219" s="149"/>
      <c r="Q219" s="149"/>
      <c r="R219" s="149"/>
      <c r="S219" s="149"/>
      <c r="T219" s="149"/>
      <c r="U219" s="149"/>
      <c r="V219" s="149"/>
      <c r="W219" s="149"/>
      <c r="X219" s="149"/>
      <c r="Y219" s="149"/>
      <c r="Z219" s="149"/>
      <c r="AA219" s="149"/>
      <c r="AB219" s="149"/>
      <c r="AC219" s="149"/>
    </row>
    <row r="220" spans="1:29" ht="15" hidden="1" customHeight="1" x14ac:dyDescent="0.2">
      <c r="A220" s="148"/>
      <c r="B220" s="148"/>
      <c r="C220" s="148"/>
      <c r="D220" s="148"/>
      <c r="E220" s="148"/>
      <c r="F220" s="148"/>
      <c r="G220" s="148"/>
      <c r="H220" s="149"/>
      <c r="I220" s="149"/>
      <c r="J220" s="149"/>
      <c r="K220" s="149"/>
      <c r="L220" s="149"/>
      <c r="M220" s="149"/>
      <c r="N220" s="149"/>
      <c r="O220" s="149"/>
      <c r="P220" s="149"/>
      <c r="Q220" s="149"/>
      <c r="R220" s="149"/>
      <c r="S220" s="149"/>
      <c r="T220" s="149"/>
      <c r="U220" s="149"/>
      <c r="V220" s="149"/>
      <c r="W220" s="149"/>
      <c r="X220" s="149"/>
      <c r="Y220" s="149"/>
      <c r="Z220" s="149"/>
      <c r="AA220" s="149"/>
      <c r="AB220" s="149"/>
      <c r="AC220" s="149"/>
    </row>
    <row r="221" spans="1:29" ht="15" hidden="1" customHeight="1" x14ac:dyDescent="0.2">
      <c r="A221" s="148"/>
      <c r="B221" s="148"/>
      <c r="C221" s="148"/>
      <c r="D221" s="148"/>
      <c r="E221" s="148"/>
      <c r="F221" s="148"/>
      <c r="G221" s="148"/>
      <c r="H221" s="149"/>
      <c r="I221" s="149"/>
      <c r="J221" s="149"/>
      <c r="K221" s="149"/>
      <c r="L221" s="149"/>
      <c r="M221" s="149"/>
      <c r="N221" s="149"/>
      <c r="O221" s="149"/>
      <c r="P221" s="149"/>
      <c r="Q221" s="149"/>
      <c r="R221" s="149"/>
      <c r="S221" s="149"/>
      <c r="T221" s="149"/>
      <c r="U221" s="149"/>
      <c r="V221" s="149"/>
      <c r="W221" s="149"/>
      <c r="X221" s="149"/>
      <c r="Y221" s="149"/>
      <c r="Z221" s="149"/>
      <c r="AA221" s="149"/>
      <c r="AB221" s="149"/>
      <c r="AC221" s="149"/>
    </row>
    <row r="222" spans="1:29" ht="15" hidden="1" customHeight="1" x14ac:dyDescent="0.2">
      <c r="A222" s="148"/>
      <c r="B222" s="148"/>
      <c r="C222" s="148"/>
      <c r="D222" s="148"/>
      <c r="E222" s="148"/>
      <c r="F222" s="148"/>
      <c r="G222" s="148"/>
      <c r="H222" s="149"/>
      <c r="I222" s="149"/>
      <c r="J222" s="149"/>
      <c r="K222" s="149"/>
      <c r="L222" s="149"/>
      <c r="M222" s="149"/>
      <c r="N222" s="149"/>
      <c r="O222" s="149"/>
      <c r="P222" s="149"/>
      <c r="Q222" s="149"/>
      <c r="R222" s="149"/>
      <c r="S222" s="149"/>
      <c r="T222" s="149"/>
      <c r="U222" s="149"/>
      <c r="V222" s="149"/>
      <c r="W222" s="149"/>
      <c r="X222" s="149"/>
      <c r="Y222" s="149"/>
      <c r="Z222" s="149"/>
      <c r="AA222" s="149"/>
      <c r="AB222" s="149"/>
      <c r="AC222" s="149"/>
    </row>
    <row r="223" spans="1:29" ht="15" hidden="1" customHeight="1" x14ac:dyDescent="0.2">
      <c r="A223" s="148"/>
      <c r="B223" s="148"/>
      <c r="C223" s="148"/>
      <c r="D223" s="148"/>
      <c r="E223" s="148"/>
      <c r="F223" s="148"/>
      <c r="G223" s="148"/>
      <c r="H223" s="149"/>
      <c r="I223" s="149"/>
      <c r="J223" s="149"/>
      <c r="K223" s="149"/>
      <c r="L223" s="149"/>
      <c r="M223" s="149"/>
      <c r="N223" s="149"/>
      <c r="O223" s="149"/>
      <c r="P223" s="149"/>
      <c r="Q223" s="149"/>
      <c r="R223" s="149"/>
      <c r="S223" s="149"/>
      <c r="T223" s="149"/>
      <c r="U223" s="149"/>
      <c r="V223" s="149"/>
      <c r="W223" s="149"/>
      <c r="X223" s="149"/>
      <c r="Y223" s="149"/>
      <c r="Z223" s="149"/>
      <c r="AA223" s="149"/>
      <c r="AB223" s="149"/>
      <c r="AC223" s="149"/>
    </row>
    <row r="224" spans="1:29" ht="15" hidden="1" customHeight="1" x14ac:dyDescent="0.2">
      <c r="A224" s="148"/>
      <c r="B224" s="148"/>
      <c r="C224" s="148"/>
      <c r="D224" s="148"/>
      <c r="E224" s="148"/>
      <c r="F224" s="148"/>
      <c r="G224" s="148"/>
      <c r="H224" s="149"/>
      <c r="I224" s="149"/>
      <c r="J224" s="149"/>
      <c r="K224" s="149"/>
      <c r="L224" s="149"/>
      <c r="M224" s="149"/>
      <c r="N224" s="149"/>
      <c r="O224" s="149"/>
      <c r="P224" s="149"/>
      <c r="Q224" s="149"/>
      <c r="R224" s="149"/>
      <c r="S224" s="149"/>
      <c r="T224" s="149"/>
      <c r="U224" s="149"/>
      <c r="V224" s="149"/>
      <c r="W224" s="149"/>
      <c r="X224" s="149"/>
      <c r="Y224" s="149"/>
      <c r="Z224" s="149"/>
      <c r="AA224" s="149"/>
      <c r="AB224" s="149"/>
      <c r="AC224" s="149"/>
    </row>
    <row r="225" spans="1:29" ht="15" hidden="1" customHeight="1" x14ac:dyDescent="0.2">
      <c r="A225" s="148"/>
      <c r="B225" s="148"/>
      <c r="C225" s="148"/>
      <c r="D225" s="148"/>
      <c r="E225" s="148"/>
      <c r="F225" s="148"/>
      <c r="G225" s="148"/>
      <c r="H225" s="149"/>
      <c r="I225" s="149"/>
      <c r="J225" s="149"/>
      <c r="K225" s="149"/>
      <c r="L225" s="149"/>
      <c r="M225" s="149"/>
      <c r="N225" s="149"/>
      <c r="O225" s="149"/>
      <c r="P225" s="149"/>
      <c r="Q225" s="149"/>
      <c r="R225" s="149"/>
      <c r="S225" s="149"/>
      <c r="T225" s="149"/>
      <c r="U225" s="149"/>
      <c r="V225" s="149"/>
      <c r="W225" s="149"/>
      <c r="X225" s="149"/>
      <c r="Y225" s="149"/>
      <c r="Z225" s="149"/>
      <c r="AA225" s="149"/>
      <c r="AB225" s="149"/>
      <c r="AC225" s="149"/>
    </row>
    <row r="226" spans="1:29" ht="15" hidden="1" customHeight="1" x14ac:dyDescent="0.2">
      <c r="A226" s="148"/>
      <c r="B226" s="148"/>
      <c r="C226" s="148"/>
      <c r="D226" s="148"/>
      <c r="E226" s="148"/>
      <c r="F226" s="148"/>
      <c r="G226" s="148"/>
      <c r="H226" s="149"/>
      <c r="I226" s="149"/>
      <c r="J226" s="149"/>
      <c r="K226" s="149"/>
      <c r="L226" s="149"/>
      <c r="M226" s="149"/>
      <c r="N226" s="149"/>
      <c r="O226" s="149"/>
      <c r="P226" s="149"/>
      <c r="Q226" s="149"/>
      <c r="R226" s="149"/>
      <c r="S226" s="149"/>
      <c r="T226" s="149"/>
      <c r="U226" s="149"/>
      <c r="V226" s="149"/>
      <c r="W226" s="149"/>
      <c r="X226" s="149"/>
      <c r="Y226" s="149"/>
      <c r="Z226" s="149"/>
      <c r="AA226" s="149"/>
      <c r="AB226" s="149"/>
      <c r="AC226" s="149"/>
    </row>
    <row r="227" spans="1:29" ht="15" hidden="1" customHeight="1" x14ac:dyDescent="0.2">
      <c r="A227" s="148"/>
      <c r="B227" s="148"/>
      <c r="C227" s="148"/>
      <c r="D227" s="148"/>
      <c r="E227" s="148"/>
      <c r="F227" s="148"/>
      <c r="G227" s="148"/>
      <c r="H227" s="149"/>
      <c r="I227" s="149"/>
      <c r="J227" s="149"/>
      <c r="K227" s="149"/>
      <c r="L227" s="149"/>
      <c r="M227" s="149"/>
      <c r="N227" s="149"/>
      <c r="O227" s="149"/>
      <c r="P227" s="149"/>
      <c r="Q227" s="149"/>
      <c r="R227" s="149"/>
      <c r="S227" s="149"/>
      <c r="T227" s="149"/>
      <c r="U227" s="149"/>
      <c r="V227" s="149"/>
      <c r="W227" s="149"/>
      <c r="X227" s="149"/>
      <c r="Y227" s="149"/>
      <c r="Z227" s="149"/>
      <c r="AA227" s="149"/>
      <c r="AB227" s="149"/>
      <c r="AC227" s="149"/>
    </row>
    <row r="228" spans="1:29" ht="15" hidden="1" customHeight="1" x14ac:dyDescent="0.2">
      <c r="A228" s="148"/>
      <c r="B228" s="148"/>
      <c r="C228" s="148"/>
      <c r="D228" s="148"/>
      <c r="E228" s="148"/>
      <c r="F228" s="148"/>
      <c r="G228" s="148"/>
      <c r="H228" s="149"/>
      <c r="I228" s="149"/>
      <c r="J228" s="149"/>
      <c r="K228" s="149"/>
      <c r="L228" s="149"/>
      <c r="M228" s="149"/>
      <c r="N228" s="149"/>
      <c r="O228" s="149"/>
      <c r="P228" s="149"/>
      <c r="Q228" s="149"/>
      <c r="R228" s="149"/>
      <c r="S228" s="149"/>
      <c r="T228" s="149"/>
      <c r="U228" s="149"/>
      <c r="V228" s="149"/>
      <c r="W228" s="149"/>
      <c r="X228" s="149"/>
      <c r="Y228" s="149"/>
      <c r="Z228" s="149"/>
      <c r="AA228" s="149"/>
      <c r="AB228" s="149"/>
      <c r="AC228" s="149"/>
    </row>
    <row r="229" spans="1:29" ht="15" hidden="1" customHeight="1" x14ac:dyDescent="0.2">
      <c r="A229" s="148"/>
      <c r="B229" s="148"/>
      <c r="C229" s="148"/>
      <c r="D229" s="148"/>
      <c r="E229" s="148"/>
      <c r="F229" s="148"/>
      <c r="G229" s="148"/>
      <c r="H229" s="149"/>
      <c r="I229" s="149"/>
      <c r="J229" s="149"/>
      <c r="K229" s="149"/>
      <c r="L229" s="149"/>
      <c r="M229" s="149"/>
      <c r="N229" s="149"/>
      <c r="O229" s="149"/>
      <c r="P229" s="149"/>
      <c r="Q229" s="149"/>
      <c r="R229" s="149"/>
      <c r="S229" s="149"/>
      <c r="T229" s="149"/>
      <c r="U229" s="149"/>
      <c r="V229" s="149"/>
      <c r="W229" s="149"/>
      <c r="X229" s="149"/>
      <c r="Y229" s="149"/>
      <c r="Z229" s="149"/>
      <c r="AA229" s="149"/>
      <c r="AB229" s="149"/>
      <c r="AC229" s="149"/>
    </row>
    <row r="230" spans="1:29" ht="15" hidden="1" customHeight="1" x14ac:dyDescent="0.2">
      <c r="A230" s="148"/>
      <c r="B230" s="148"/>
      <c r="C230" s="148"/>
      <c r="D230" s="148"/>
      <c r="E230" s="148"/>
      <c r="F230" s="148"/>
      <c r="G230" s="148"/>
      <c r="H230" s="149"/>
      <c r="I230" s="149"/>
      <c r="J230" s="149"/>
      <c r="K230" s="149"/>
      <c r="L230" s="149"/>
      <c r="M230" s="149"/>
      <c r="N230" s="149"/>
      <c r="O230" s="149"/>
      <c r="P230" s="149"/>
      <c r="Q230" s="149"/>
      <c r="R230" s="149"/>
      <c r="S230" s="149"/>
      <c r="T230" s="149"/>
      <c r="U230" s="149"/>
      <c r="V230" s="149"/>
      <c r="W230" s="149"/>
      <c r="X230" s="149"/>
      <c r="Y230" s="149"/>
      <c r="Z230" s="149"/>
      <c r="AA230" s="149"/>
      <c r="AB230" s="149"/>
      <c r="AC230" s="149"/>
    </row>
    <row r="231" spans="1:29" ht="15" hidden="1" customHeight="1" x14ac:dyDescent="0.2">
      <c r="A231" s="148"/>
      <c r="B231" s="148"/>
      <c r="C231" s="148"/>
      <c r="D231" s="148"/>
      <c r="E231" s="148"/>
      <c r="F231" s="148"/>
      <c r="G231" s="148"/>
      <c r="H231" s="149"/>
      <c r="I231" s="149"/>
      <c r="J231" s="149"/>
      <c r="K231" s="149"/>
      <c r="L231" s="149"/>
      <c r="M231" s="149"/>
      <c r="N231" s="149"/>
      <c r="O231" s="149"/>
      <c r="P231" s="149"/>
      <c r="Q231" s="149"/>
      <c r="R231" s="149"/>
      <c r="S231" s="149"/>
      <c r="T231" s="149"/>
      <c r="U231" s="149"/>
      <c r="V231" s="149"/>
      <c r="W231" s="149"/>
      <c r="X231" s="149"/>
      <c r="Y231" s="149"/>
      <c r="Z231" s="149"/>
      <c r="AA231" s="149"/>
      <c r="AB231" s="149"/>
      <c r="AC231" s="149"/>
    </row>
    <row r="232" spans="1:29" ht="15" hidden="1" customHeight="1" x14ac:dyDescent="0.2">
      <c r="A232" s="148"/>
      <c r="B232" s="148"/>
      <c r="C232" s="148"/>
      <c r="D232" s="148"/>
      <c r="E232" s="148"/>
      <c r="F232" s="148"/>
      <c r="G232" s="148"/>
      <c r="H232" s="149"/>
      <c r="I232" s="149"/>
      <c r="J232" s="149"/>
      <c r="K232" s="149"/>
      <c r="L232" s="149"/>
      <c r="M232" s="149"/>
      <c r="N232" s="149"/>
      <c r="O232" s="149"/>
      <c r="P232" s="149"/>
      <c r="Q232" s="149"/>
      <c r="R232" s="149"/>
      <c r="S232" s="149"/>
      <c r="T232" s="149"/>
      <c r="U232" s="149"/>
      <c r="V232" s="149"/>
      <c r="W232" s="149"/>
      <c r="X232" s="149"/>
      <c r="Y232" s="149"/>
      <c r="Z232" s="149"/>
      <c r="AA232" s="149"/>
      <c r="AB232" s="149"/>
      <c r="AC232" s="149"/>
    </row>
    <row r="233" spans="1:29" ht="15" hidden="1" customHeight="1" x14ac:dyDescent="0.2">
      <c r="A233" s="148"/>
      <c r="B233" s="148"/>
      <c r="C233" s="148"/>
      <c r="D233" s="148"/>
      <c r="E233" s="148"/>
      <c r="F233" s="148"/>
      <c r="G233" s="148"/>
      <c r="H233" s="149"/>
      <c r="I233" s="149"/>
      <c r="J233" s="149"/>
      <c r="K233" s="149"/>
      <c r="L233" s="149"/>
      <c r="M233" s="149"/>
      <c r="N233" s="149"/>
      <c r="O233" s="149"/>
      <c r="P233" s="149"/>
      <c r="Q233" s="149"/>
      <c r="R233" s="149"/>
      <c r="S233" s="149"/>
      <c r="T233" s="149"/>
      <c r="U233" s="149"/>
      <c r="V233" s="149"/>
      <c r="W233" s="149"/>
      <c r="X233" s="149"/>
      <c r="Y233" s="149"/>
      <c r="Z233" s="149"/>
      <c r="AA233" s="149"/>
      <c r="AB233" s="149"/>
      <c r="AC233" s="149"/>
    </row>
    <row r="234" spans="1:29" ht="15" hidden="1" customHeight="1" x14ac:dyDescent="0.2">
      <c r="A234" s="148"/>
      <c r="B234" s="148"/>
      <c r="C234" s="148"/>
      <c r="D234" s="148"/>
      <c r="E234" s="148"/>
      <c r="F234" s="148"/>
      <c r="G234" s="148"/>
      <c r="H234" s="149"/>
      <c r="I234" s="149"/>
      <c r="J234" s="149"/>
      <c r="K234" s="149"/>
      <c r="L234" s="149"/>
      <c r="M234" s="149"/>
      <c r="N234" s="149"/>
      <c r="O234" s="149"/>
      <c r="P234" s="149"/>
      <c r="Q234" s="149"/>
      <c r="R234" s="149"/>
      <c r="S234" s="149"/>
      <c r="T234" s="149"/>
      <c r="U234" s="149"/>
      <c r="V234" s="149"/>
      <c r="W234" s="149"/>
      <c r="X234" s="149"/>
      <c r="Y234" s="149"/>
      <c r="Z234" s="149"/>
      <c r="AA234" s="149"/>
      <c r="AB234" s="149"/>
      <c r="AC234" s="149"/>
    </row>
    <row r="235" spans="1:29" ht="15" hidden="1" customHeight="1" x14ac:dyDescent="0.2">
      <c r="A235" s="148"/>
      <c r="B235" s="148"/>
      <c r="C235" s="148"/>
      <c r="D235" s="148"/>
      <c r="E235" s="148"/>
      <c r="F235" s="148"/>
      <c r="G235" s="148"/>
      <c r="H235" s="149"/>
      <c r="I235" s="149"/>
      <c r="J235" s="149"/>
      <c r="K235" s="149"/>
      <c r="L235" s="149"/>
      <c r="M235" s="149"/>
      <c r="N235" s="149"/>
      <c r="O235" s="149"/>
      <c r="P235" s="149"/>
      <c r="Q235" s="149"/>
      <c r="R235" s="149"/>
      <c r="S235" s="149"/>
      <c r="T235" s="149"/>
      <c r="U235" s="149"/>
      <c r="V235" s="149"/>
      <c r="W235" s="149"/>
      <c r="X235" s="149"/>
      <c r="Y235" s="149"/>
      <c r="Z235" s="149"/>
      <c r="AA235" s="149"/>
      <c r="AB235" s="149"/>
      <c r="AC235" s="149"/>
    </row>
    <row r="236" spans="1:29" ht="15" hidden="1" customHeight="1" x14ac:dyDescent="0.2">
      <c r="A236" s="148"/>
      <c r="B236" s="148"/>
      <c r="C236" s="148"/>
      <c r="D236" s="148"/>
      <c r="E236" s="148"/>
      <c r="F236" s="148"/>
      <c r="G236" s="148"/>
      <c r="H236" s="149"/>
      <c r="I236" s="149"/>
      <c r="J236" s="149"/>
      <c r="K236" s="149"/>
      <c r="L236" s="149"/>
      <c r="M236" s="149"/>
      <c r="N236" s="149"/>
      <c r="O236" s="149"/>
      <c r="P236" s="149"/>
      <c r="Q236" s="149"/>
      <c r="R236" s="149"/>
      <c r="S236" s="149"/>
      <c r="T236" s="149"/>
      <c r="U236" s="149"/>
      <c r="V236" s="149"/>
      <c r="W236" s="149"/>
      <c r="X236" s="149"/>
      <c r="Y236" s="149"/>
      <c r="Z236" s="149"/>
      <c r="AA236" s="149"/>
      <c r="AB236" s="149"/>
      <c r="AC236" s="149"/>
    </row>
    <row r="237" spans="1:29" ht="15" hidden="1" customHeight="1" x14ac:dyDescent="0.2">
      <c r="A237" s="148"/>
      <c r="B237" s="148"/>
      <c r="C237" s="148"/>
      <c r="D237" s="148"/>
      <c r="E237" s="148"/>
      <c r="F237" s="148"/>
      <c r="G237" s="148"/>
      <c r="H237" s="149"/>
      <c r="I237" s="149"/>
      <c r="J237" s="149"/>
      <c r="K237" s="149"/>
      <c r="L237" s="149"/>
      <c r="M237" s="149"/>
      <c r="N237" s="149"/>
      <c r="O237" s="149"/>
      <c r="P237" s="149"/>
      <c r="Q237" s="149"/>
      <c r="R237" s="149"/>
      <c r="S237" s="149"/>
      <c r="T237" s="149"/>
      <c r="U237" s="149"/>
      <c r="V237" s="149"/>
      <c r="W237" s="149"/>
      <c r="X237" s="149"/>
      <c r="Y237" s="149"/>
      <c r="Z237" s="149"/>
      <c r="AA237" s="149"/>
      <c r="AB237" s="149"/>
      <c r="AC237" s="149"/>
    </row>
    <row r="238" spans="1:29" ht="15" hidden="1" customHeight="1" x14ac:dyDescent="0.2">
      <c r="A238" s="148"/>
      <c r="B238" s="148"/>
      <c r="C238" s="148"/>
      <c r="D238" s="148"/>
      <c r="E238" s="148"/>
      <c r="F238" s="148"/>
      <c r="G238" s="148"/>
      <c r="H238" s="149"/>
      <c r="I238" s="149"/>
      <c r="J238" s="149"/>
      <c r="K238" s="149"/>
      <c r="L238" s="149"/>
      <c r="M238" s="149"/>
      <c r="N238" s="149"/>
      <c r="O238" s="149"/>
      <c r="P238" s="149"/>
      <c r="Q238" s="149"/>
      <c r="R238" s="149"/>
      <c r="S238" s="149"/>
      <c r="T238" s="149"/>
      <c r="U238" s="149"/>
      <c r="V238" s="149"/>
      <c r="W238" s="149"/>
      <c r="X238" s="149"/>
      <c r="Y238" s="149"/>
      <c r="Z238" s="149"/>
      <c r="AA238" s="149"/>
      <c r="AB238" s="149"/>
      <c r="AC238" s="149"/>
    </row>
    <row r="239" spans="1:29" ht="15" hidden="1" customHeight="1" x14ac:dyDescent="0.2">
      <c r="A239" s="148"/>
      <c r="B239" s="148"/>
      <c r="C239" s="148"/>
      <c r="D239" s="148"/>
      <c r="E239" s="148"/>
      <c r="F239" s="148"/>
      <c r="G239" s="148"/>
      <c r="H239" s="149"/>
      <c r="I239" s="149"/>
      <c r="J239" s="149"/>
      <c r="K239" s="149"/>
      <c r="L239" s="149"/>
      <c r="M239" s="149"/>
      <c r="N239" s="149"/>
      <c r="O239" s="149"/>
      <c r="P239" s="149"/>
      <c r="Q239" s="149"/>
      <c r="R239" s="149"/>
      <c r="S239" s="149"/>
      <c r="T239" s="149"/>
      <c r="U239" s="149"/>
      <c r="V239" s="149"/>
      <c r="W239" s="149"/>
      <c r="X239" s="149"/>
      <c r="Y239" s="149"/>
      <c r="Z239" s="149"/>
      <c r="AA239" s="149"/>
      <c r="AB239" s="149"/>
      <c r="AC239" s="149"/>
    </row>
    <row r="240" spans="1:29" ht="15" hidden="1" customHeight="1" x14ac:dyDescent="0.2">
      <c r="A240" s="148"/>
      <c r="B240" s="148"/>
      <c r="C240" s="148"/>
      <c r="D240" s="148"/>
      <c r="E240" s="148"/>
      <c r="F240" s="148"/>
      <c r="G240" s="148"/>
      <c r="H240" s="149"/>
      <c r="I240" s="149"/>
      <c r="J240" s="149"/>
      <c r="K240" s="149"/>
      <c r="L240" s="149"/>
      <c r="M240" s="149"/>
      <c r="N240" s="149"/>
      <c r="O240" s="149"/>
      <c r="P240" s="149"/>
      <c r="Q240" s="149"/>
      <c r="R240" s="149"/>
      <c r="S240" s="149"/>
      <c r="T240" s="149"/>
      <c r="U240" s="149"/>
      <c r="V240" s="149"/>
      <c r="W240" s="149"/>
      <c r="X240" s="149"/>
      <c r="Y240" s="149"/>
      <c r="Z240" s="149"/>
      <c r="AA240" s="149"/>
      <c r="AB240" s="149"/>
      <c r="AC240" s="149"/>
    </row>
    <row r="241" spans="1:29" ht="15" hidden="1" customHeight="1" x14ac:dyDescent="0.2">
      <c r="A241" s="148"/>
      <c r="B241" s="148"/>
      <c r="C241" s="148"/>
      <c r="D241" s="148"/>
      <c r="E241" s="148"/>
      <c r="F241" s="148"/>
      <c r="G241" s="148"/>
      <c r="H241" s="149"/>
      <c r="I241" s="149"/>
      <c r="J241" s="149"/>
      <c r="K241" s="149"/>
      <c r="L241" s="149"/>
      <c r="M241" s="149"/>
      <c r="N241" s="149"/>
      <c r="O241" s="149"/>
      <c r="P241" s="149"/>
      <c r="Q241" s="149"/>
      <c r="R241" s="149"/>
      <c r="S241" s="149"/>
      <c r="T241" s="149"/>
      <c r="U241" s="149"/>
      <c r="V241" s="149"/>
      <c r="W241" s="149"/>
      <c r="X241" s="149"/>
      <c r="Y241" s="149"/>
      <c r="Z241" s="149"/>
      <c r="AA241" s="149"/>
      <c r="AB241" s="149"/>
      <c r="AC241" s="149"/>
    </row>
    <row r="242" spans="1:29" ht="15" hidden="1" customHeight="1" x14ac:dyDescent="0.2">
      <c r="A242" s="148"/>
      <c r="B242" s="148"/>
      <c r="C242" s="148"/>
      <c r="D242" s="148"/>
      <c r="E242" s="148"/>
      <c r="F242" s="148"/>
      <c r="G242" s="148"/>
      <c r="H242" s="149"/>
      <c r="I242" s="149"/>
      <c r="J242" s="149"/>
      <c r="K242" s="149"/>
      <c r="L242" s="149"/>
      <c r="M242" s="149"/>
      <c r="N242" s="149"/>
      <c r="O242" s="149"/>
      <c r="P242" s="149"/>
      <c r="Q242" s="149"/>
      <c r="R242" s="149"/>
      <c r="S242" s="149"/>
      <c r="T242" s="149"/>
      <c r="U242" s="149"/>
      <c r="V242" s="149"/>
      <c r="W242" s="149"/>
      <c r="X242" s="149"/>
      <c r="Y242" s="149"/>
      <c r="Z242" s="149"/>
      <c r="AA242" s="149"/>
      <c r="AB242" s="149"/>
      <c r="AC242" s="149"/>
    </row>
    <row r="243" spans="1:29" ht="15" hidden="1" customHeight="1" x14ac:dyDescent="0.2">
      <c r="A243" s="148"/>
      <c r="B243" s="148"/>
      <c r="C243" s="148"/>
      <c r="D243" s="148"/>
      <c r="E243" s="148"/>
      <c r="F243" s="148"/>
      <c r="G243" s="148"/>
      <c r="H243" s="149"/>
      <c r="I243" s="149"/>
      <c r="J243" s="149"/>
      <c r="K243" s="149"/>
      <c r="L243" s="149"/>
      <c r="M243" s="149"/>
      <c r="N243" s="149"/>
      <c r="O243" s="149"/>
      <c r="P243" s="149"/>
      <c r="Q243" s="149"/>
      <c r="R243" s="149"/>
      <c r="S243" s="149"/>
      <c r="T243" s="149"/>
      <c r="U243" s="149"/>
      <c r="V243" s="149"/>
      <c r="W243" s="149"/>
      <c r="X243" s="149"/>
      <c r="Y243" s="149"/>
      <c r="Z243" s="149"/>
      <c r="AA243" s="149"/>
      <c r="AB243" s="149"/>
      <c r="AC243" s="149"/>
    </row>
    <row r="244" spans="1:29" ht="15" hidden="1" customHeight="1" x14ac:dyDescent="0.2">
      <c r="A244" s="148"/>
      <c r="B244" s="148"/>
      <c r="C244" s="148"/>
      <c r="D244" s="148"/>
      <c r="E244" s="148"/>
      <c r="F244" s="148"/>
      <c r="G244" s="148"/>
      <c r="H244" s="149"/>
      <c r="I244" s="149"/>
      <c r="J244" s="149"/>
      <c r="K244" s="149"/>
      <c r="L244" s="149"/>
      <c r="M244" s="149"/>
      <c r="N244" s="149"/>
      <c r="O244" s="149"/>
      <c r="P244" s="149"/>
      <c r="Q244" s="149"/>
      <c r="R244" s="149"/>
      <c r="S244" s="149"/>
      <c r="T244" s="149"/>
      <c r="U244" s="149"/>
      <c r="V244" s="149"/>
      <c r="W244" s="149"/>
      <c r="X244" s="149"/>
      <c r="Y244" s="149"/>
      <c r="Z244" s="149"/>
      <c r="AA244" s="149"/>
      <c r="AB244" s="149"/>
      <c r="AC244" s="149"/>
    </row>
    <row r="245" spans="1:29" ht="15" hidden="1" customHeight="1" x14ac:dyDescent="0.2">
      <c r="A245" s="148"/>
      <c r="B245" s="148"/>
      <c r="C245" s="148"/>
      <c r="D245" s="148"/>
      <c r="E245" s="148"/>
      <c r="F245" s="148"/>
      <c r="G245" s="148"/>
      <c r="H245" s="149"/>
      <c r="I245" s="149"/>
      <c r="J245" s="149"/>
      <c r="K245" s="149"/>
      <c r="L245" s="149"/>
      <c r="M245" s="149"/>
      <c r="N245" s="149"/>
      <c r="O245" s="149"/>
      <c r="P245" s="149"/>
      <c r="Q245" s="149"/>
      <c r="R245" s="149"/>
      <c r="S245" s="149"/>
      <c r="T245" s="149"/>
      <c r="U245" s="149"/>
      <c r="V245" s="149"/>
      <c r="W245" s="149"/>
      <c r="X245" s="149"/>
      <c r="Y245" s="149"/>
      <c r="Z245" s="149"/>
      <c r="AA245" s="149"/>
      <c r="AB245" s="149"/>
      <c r="AC245" s="149"/>
    </row>
    <row r="246" spans="1:29" ht="15" hidden="1" customHeight="1" x14ac:dyDescent="0.2">
      <c r="A246" s="148"/>
      <c r="B246" s="148"/>
      <c r="C246" s="148"/>
      <c r="D246" s="148"/>
      <c r="E246" s="148"/>
      <c r="F246" s="148"/>
      <c r="G246" s="148"/>
      <c r="H246" s="149"/>
      <c r="I246" s="149"/>
      <c r="J246" s="149"/>
      <c r="K246" s="149"/>
      <c r="L246" s="149"/>
      <c r="M246" s="149"/>
      <c r="N246" s="149"/>
      <c r="O246" s="149"/>
      <c r="P246" s="149"/>
      <c r="Q246" s="149"/>
      <c r="R246" s="149"/>
      <c r="S246" s="149"/>
      <c r="T246" s="149"/>
      <c r="U246" s="149"/>
      <c r="V246" s="149"/>
      <c r="W246" s="149"/>
      <c r="X246" s="149"/>
      <c r="Y246" s="149"/>
      <c r="Z246" s="149"/>
      <c r="AA246" s="149"/>
      <c r="AB246" s="149"/>
      <c r="AC246" s="149"/>
    </row>
    <row r="247" spans="1:29" ht="15" hidden="1" customHeight="1" x14ac:dyDescent="0.2">
      <c r="A247" s="148"/>
      <c r="B247" s="148"/>
      <c r="C247" s="148"/>
      <c r="D247" s="148"/>
      <c r="E247" s="148"/>
      <c r="F247" s="148"/>
      <c r="G247" s="148"/>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row>
    <row r="248" spans="1:29" ht="15" hidden="1" customHeight="1" x14ac:dyDescent="0.2">
      <c r="A248" s="148"/>
      <c r="B248" s="148"/>
      <c r="C248" s="148"/>
      <c r="D248" s="148"/>
      <c r="E248" s="148"/>
      <c r="F248" s="148"/>
      <c r="G248" s="148"/>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row>
    <row r="249" spans="1:29" ht="15" hidden="1" customHeight="1" x14ac:dyDescent="0.2">
      <c r="A249" s="148"/>
      <c r="B249" s="148"/>
      <c r="C249" s="148"/>
      <c r="D249" s="148"/>
      <c r="E249" s="148"/>
      <c r="F249" s="148"/>
      <c r="G249" s="148"/>
      <c r="H249" s="149"/>
      <c r="I249" s="149"/>
      <c r="J249" s="149"/>
      <c r="K249" s="149"/>
      <c r="L249" s="149"/>
      <c r="M249" s="149"/>
      <c r="N249" s="149"/>
      <c r="O249" s="149"/>
      <c r="P249" s="149"/>
      <c r="Q249" s="149"/>
      <c r="R249" s="149"/>
      <c r="S249" s="149"/>
      <c r="T249" s="149"/>
      <c r="U249" s="149"/>
      <c r="V249" s="149"/>
      <c r="W249" s="149"/>
      <c r="X249" s="149"/>
      <c r="Y249" s="149"/>
      <c r="Z249" s="149"/>
      <c r="AA249" s="149"/>
      <c r="AB249" s="149"/>
      <c r="AC249" s="149"/>
    </row>
    <row r="250" spans="1:29" ht="15" hidden="1" customHeight="1" x14ac:dyDescent="0.2">
      <c r="A250" s="148"/>
      <c r="B250" s="148"/>
      <c r="C250" s="148"/>
      <c r="D250" s="148"/>
      <c r="E250" s="148"/>
      <c r="F250" s="148"/>
      <c r="G250" s="148"/>
      <c r="H250" s="149"/>
      <c r="I250" s="149"/>
      <c r="J250" s="149"/>
      <c r="K250" s="149"/>
      <c r="L250" s="149"/>
      <c r="M250" s="149"/>
      <c r="N250" s="149"/>
      <c r="O250" s="149"/>
      <c r="P250" s="149"/>
      <c r="Q250" s="149"/>
      <c r="R250" s="149"/>
      <c r="S250" s="149"/>
      <c r="T250" s="149"/>
      <c r="U250" s="149"/>
      <c r="V250" s="149"/>
      <c r="W250" s="149"/>
      <c r="X250" s="149"/>
      <c r="Y250" s="149"/>
      <c r="Z250" s="149"/>
      <c r="AA250" s="149"/>
      <c r="AB250" s="149"/>
      <c r="AC250" s="149"/>
    </row>
    <row r="251" spans="1:29" ht="15" hidden="1" customHeight="1" x14ac:dyDescent="0.2">
      <c r="A251" s="148"/>
      <c r="B251" s="148"/>
      <c r="C251" s="148"/>
      <c r="D251" s="148"/>
      <c r="E251" s="148"/>
      <c r="F251" s="148"/>
      <c r="G251" s="148"/>
      <c r="H251" s="149"/>
      <c r="I251" s="149"/>
      <c r="J251" s="149"/>
      <c r="K251" s="149"/>
      <c r="L251" s="149"/>
      <c r="M251" s="149"/>
      <c r="N251" s="149"/>
      <c r="O251" s="149"/>
      <c r="P251" s="149"/>
      <c r="Q251" s="149"/>
      <c r="R251" s="149"/>
      <c r="S251" s="149"/>
      <c r="T251" s="149"/>
      <c r="U251" s="149"/>
      <c r="V251" s="149"/>
      <c r="W251" s="149"/>
      <c r="X251" s="149"/>
      <c r="Y251" s="149"/>
      <c r="Z251" s="149"/>
      <c r="AA251" s="149"/>
      <c r="AB251" s="149"/>
      <c r="AC251" s="149"/>
    </row>
    <row r="252" spans="1:29" ht="15" hidden="1" customHeight="1" x14ac:dyDescent="0.2">
      <c r="A252" s="148"/>
      <c r="B252" s="148"/>
      <c r="C252" s="148"/>
      <c r="D252" s="148"/>
      <c r="E252" s="148"/>
      <c r="F252" s="148"/>
      <c r="G252" s="148"/>
      <c r="H252" s="149"/>
      <c r="I252" s="149"/>
      <c r="J252" s="149"/>
      <c r="K252" s="149"/>
      <c r="L252" s="149"/>
      <c r="M252" s="149"/>
      <c r="N252" s="149"/>
      <c r="O252" s="149"/>
      <c r="P252" s="149"/>
      <c r="Q252" s="149"/>
      <c r="R252" s="149"/>
      <c r="S252" s="149"/>
      <c r="T252" s="149"/>
      <c r="U252" s="149"/>
      <c r="V252" s="149"/>
      <c r="W252" s="149"/>
      <c r="X252" s="149"/>
      <c r="Y252" s="149"/>
      <c r="Z252" s="149"/>
      <c r="AA252" s="149"/>
      <c r="AB252" s="149"/>
      <c r="AC252" s="149"/>
    </row>
    <row r="253" spans="1:29" ht="15" hidden="1" customHeight="1" x14ac:dyDescent="0.2">
      <c r="A253" s="148"/>
      <c r="B253" s="148"/>
      <c r="C253" s="148"/>
      <c r="D253" s="148"/>
      <c r="E253" s="148"/>
      <c r="F253" s="148"/>
      <c r="G253" s="148"/>
      <c r="H253" s="149"/>
      <c r="I253" s="149"/>
      <c r="J253" s="149"/>
      <c r="K253" s="149"/>
      <c r="L253" s="149"/>
      <c r="M253" s="149"/>
      <c r="N253" s="149"/>
      <c r="O253" s="149"/>
      <c r="P253" s="149"/>
      <c r="Q253" s="149"/>
      <c r="R253" s="149"/>
      <c r="S253" s="149"/>
      <c r="T253" s="149"/>
      <c r="U253" s="149"/>
      <c r="V253" s="149"/>
      <c r="W253" s="149"/>
      <c r="X253" s="149"/>
      <c r="Y253" s="149"/>
      <c r="Z253" s="149"/>
      <c r="AA253" s="149"/>
      <c r="AB253" s="149"/>
      <c r="AC253" s="149"/>
    </row>
    <row r="254" spans="1:29" ht="15" hidden="1" customHeight="1" x14ac:dyDescent="0.2">
      <c r="A254" s="148"/>
      <c r="B254" s="148"/>
      <c r="C254" s="148"/>
      <c r="D254" s="148"/>
      <c r="E254" s="148"/>
      <c r="F254" s="148"/>
      <c r="G254" s="148"/>
      <c r="H254" s="149"/>
      <c r="I254" s="149"/>
      <c r="J254" s="149"/>
      <c r="K254" s="149"/>
      <c r="L254" s="149"/>
      <c r="M254" s="149"/>
      <c r="N254" s="149"/>
      <c r="O254" s="149"/>
      <c r="P254" s="149"/>
      <c r="Q254" s="149"/>
      <c r="R254" s="149"/>
      <c r="S254" s="149"/>
      <c r="T254" s="149"/>
      <c r="U254" s="149"/>
      <c r="V254" s="149"/>
      <c r="W254" s="149"/>
      <c r="X254" s="149"/>
      <c r="Y254" s="149"/>
      <c r="Z254" s="149"/>
      <c r="AA254" s="149"/>
      <c r="AB254" s="149"/>
      <c r="AC254" s="149"/>
    </row>
    <row r="255" spans="1:29" ht="15" hidden="1" customHeight="1" x14ac:dyDescent="0.2">
      <c r="A255" s="148"/>
      <c r="B255" s="148"/>
      <c r="C255" s="148"/>
      <c r="D255" s="148"/>
      <c r="E255" s="148"/>
      <c r="F255" s="148"/>
      <c r="G255" s="148"/>
      <c r="H255" s="149"/>
      <c r="I255" s="149"/>
      <c r="J255" s="149"/>
      <c r="K255" s="149"/>
      <c r="L255" s="149"/>
      <c r="M255" s="149"/>
      <c r="N255" s="149"/>
      <c r="O255" s="149"/>
      <c r="P255" s="149"/>
      <c r="Q255" s="149"/>
      <c r="R255" s="149"/>
      <c r="S255" s="149"/>
      <c r="T255" s="149"/>
      <c r="U255" s="149"/>
      <c r="V255" s="149"/>
      <c r="W255" s="149"/>
      <c r="X255" s="149"/>
      <c r="Y255" s="149"/>
      <c r="Z255" s="149"/>
      <c r="AA255" s="149"/>
      <c r="AB255" s="149"/>
      <c r="AC255" s="149"/>
    </row>
    <row r="256" spans="1:29" ht="15" hidden="1" customHeight="1" x14ac:dyDescent="0.2">
      <c r="A256" s="148"/>
      <c r="B256" s="148"/>
      <c r="C256" s="148"/>
      <c r="D256" s="148"/>
      <c r="E256" s="148"/>
      <c r="F256" s="148"/>
      <c r="G256" s="148"/>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row>
    <row r="257" spans="1:29" ht="15" hidden="1" customHeight="1" x14ac:dyDescent="0.2">
      <c r="A257" s="148"/>
      <c r="B257" s="148"/>
      <c r="C257" s="148"/>
      <c r="D257" s="148"/>
      <c r="E257" s="148"/>
      <c r="F257" s="148"/>
      <c r="G257" s="148"/>
      <c r="H257" s="149"/>
      <c r="I257" s="149"/>
      <c r="J257" s="149"/>
      <c r="K257" s="149"/>
      <c r="L257" s="149"/>
      <c r="M257" s="149"/>
      <c r="N257" s="149"/>
      <c r="O257" s="149"/>
      <c r="P257" s="149"/>
      <c r="Q257" s="149"/>
      <c r="R257" s="149"/>
      <c r="S257" s="149"/>
      <c r="T257" s="149"/>
      <c r="U257" s="149"/>
      <c r="V257" s="149"/>
      <c r="W257" s="149"/>
      <c r="X257" s="149"/>
      <c r="Y257" s="149"/>
      <c r="Z257" s="149"/>
      <c r="AA257" s="149"/>
      <c r="AB257" s="149"/>
      <c r="AC257" s="149"/>
    </row>
    <row r="258" spans="1:29" ht="15" hidden="1" customHeight="1" x14ac:dyDescent="0.2">
      <c r="A258" s="148"/>
      <c r="B258" s="148"/>
      <c r="C258" s="148"/>
      <c r="D258" s="148"/>
      <c r="E258" s="148"/>
      <c r="F258" s="148"/>
      <c r="G258" s="148"/>
      <c r="H258" s="149"/>
      <c r="I258" s="149"/>
      <c r="J258" s="149"/>
      <c r="K258" s="149"/>
      <c r="L258" s="149"/>
      <c r="M258" s="149"/>
      <c r="N258" s="149"/>
      <c r="O258" s="149"/>
      <c r="P258" s="149"/>
      <c r="Q258" s="149"/>
      <c r="R258" s="149"/>
      <c r="S258" s="149"/>
      <c r="T258" s="149"/>
      <c r="U258" s="149"/>
      <c r="V258" s="149"/>
      <c r="W258" s="149"/>
      <c r="X258" s="149"/>
      <c r="Y258" s="149"/>
      <c r="Z258" s="149"/>
      <c r="AA258" s="149"/>
      <c r="AB258" s="149"/>
      <c r="AC258" s="149"/>
    </row>
    <row r="259" spans="1:29" ht="15" hidden="1" customHeight="1" x14ac:dyDescent="0.2">
      <c r="A259" s="148"/>
      <c r="B259" s="148"/>
      <c r="C259" s="148"/>
      <c r="D259" s="148"/>
      <c r="E259" s="148"/>
      <c r="F259" s="148"/>
      <c r="G259" s="148"/>
      <c r="H259" s="149"/>
      <c r="I259" s="149"/>
      <c r="J259" s="149"/>
      <c r="K259" s="149"/>
      <c r="L259" s="149"/>
      <c r="M259" s="149"/>
      <c r="N259" s="149"/>
      <c r="O259" s="149"/>
      <c r="P259" s="149"/>
      <c r="Q259" s="149"/>
      <c r="R259" s="149"/>
      <c r="S259" s="149"/>
      <c r="T259" s="149"/>
      <c r="U259" s="149"/>
      <c r="V259" s="149"/>
      <c r="W259" s="149"/>
      <c r="X259" s="149"/>
      <c r="Y259" s="149"/>
      <c r="Z259" s="149"/>
      <c r="AA259" s="149"/>
      <c r="AB259" s="149"/>
      <c r="AC259" s="149"/>
    </row>
    <row r="260" spans="1:29" ht="15" hidden="1" customHeight="1" x14ac:dyDescent="0.2">
      <c r="A260" s="148"/>
      <c r="B260" s="148"/>
      <c r="C260" s="148"/>
      <c r="D260" s="148"/>
      <c r="E260" s="148"/>
      <c r="F260" s="148"/>
      <c r="G260" s="148"/>
      <c r="H260" s="149"/>
      <c r="I260" s="149"/>
      <c r="J260" s="149"/>
      <c r="K260" s="149"/>
      <c r="L260" s="149"/>
      <c r="M260" s="149"/>
      <c r="N260" s="149"/>
      <c r="O260" s="149"/>
      <c r="P260" s="149"/>
      <c r="Q260" s="149"/>
      <c r="R260" s="149"/>
      <c r="S260" s="149"/>
      <c r="T260" s="149"/>
      <c r="U260" s="149"/>
      <c r="V260" s="149"/>
      <c r="W260" s="149"/>
      <c r="X260" s="149"/>
      <c r="Y260" s="149"/>
      <c r="Z260" s="149"/>
      <c r="AA260" s="149"/>
      <c r="AB260" s="149"/>
      <c r="AC260" s="149"/>
    </row>
    <row r="261" spans="1:29" ht="15" hidden="1" customHeight="1" x14ac:dyDescent="0.2">
      <c r="A261" s="148"/>
      <c r="B261" s="148"/>
      <c r="C261" s="148"/>
      <c r="D261" s="148"/>
      <c r="E261" s="148"/>
      <c r="F261" s="148"/>
      <c r="G261" s="148"/>
      <c r="H261" s="149"/>
      <c r="I261" s="149"/>
      <c r="J261" s="149"/>
      <c r="K261" s="149"/>
      <c r="L261" s="149"/>
      <c r="M261" s="149"/>
      <c r="N261" s="149"/>
      <c r="O261" s="149"/>
      <c r="P261" s="149"/>
      <c r="Q261" s="149"/>
      <c r="R261" s="149"/>
      <c r="S261" s="149"/>
      <c r="T261" s="149"/>
      <c r="U261" s="149"/>
      <c r="V261" s="149"/>
      <c r="W261" s="149"/>
      <c r="X261" s="149"/>
      <c r="Y261" s="149"/>
      <c r="Z261" s="149"/>
      <c r="AA261" s="149"/>
      <c r="AB261" s="149"/>
      <c r="AC261" s="149"/>
    </row>
    <row r="262" spans="1:29" ht="15" hidden="1" customHeight="1" x14ac:dyDescent="0.2">
      <c r="A262" s="148"/>
      <c r="B262" s="148"/>
      <c r="C262" s="148"/>
      <c r="D262" s="148"/>
      <c r="E262" s="148"/>
      <c r="F262" s="148"/>
      <c r="G262" s="148"/>
      <c r="H262" s="149"/>
      <c r="I262" s="149"/>
      <c r="J262" s="149"/>
      <c r="K262" s="149"/>
      <c r="L262" s="149"/>
      <c r="M262" s="149"/>
      <c r="N262" s="149"/>
      <c r="O262" s="149"/>
      <c r="P262" s="149"/>
      <c r="Q262" s="149"/>
      <c r="R262" s="149"/>
      <c r="S262" s="149"/>
      <c r="T262" s="149"/>
      <c r="U262" s="149"/>
      <c r="V262" s="149"/>
      <c r="W262" s="149"/>
      <c r="X262" s="149"/>
      <c r="Y262" s="149"/>
      <c r="Z262" s="149"/>
      <c r="AA262" s="149"/>
      <c r="AB262" s="149"/>
      <c r="AC262" s="149"/>
    </row>
    <row r="263" spans="1:29" ht="15" hidden="1" customHeight="1" x14ac:dyDescent="0.2">
      <c r="A263" s="148"/>
      <c r="B263" s="148"/>
      <c r="C263" s="148"/>
      <c r="D263" s="148"/>
      <c r="E263" s="148"/>
      <c r="F263" s="148"/>
      <c r="G263" s="148"/>
      <c r="H263" s="149"/>
      <c r="I263" s="149"/>
      <c r="J263" s="149"/>
      <c r="K263" s="149"/>
      <c r="L263" s="149"/>
      <c r="M263" s="149"/>
      <c r="N263" s="149"/>
      <c r="O263" s="149"/>
      <c r="P263" s="149"/>
      <c r="Q263" s="149"/>
      <c r="R263" s="149"/>
      <c r="S263" s="149"/>
      <c r="T263" s="149"/>
      <c r="U263" s="149"/>
      <c r="V263" s="149"/>
      <c r="W263" s="149"/>
      <c r="X263" s="149"/>
      <c r="Y263" s="149"/>
      <c r="Z263" s="149"/>
      <c r="AA263" s="149"/>
      <c r="AB263" s="149"/>
      <c r="AC263" s="149"/>
    </row>
    <row r="264" spans="1:29" ht="15" hidden="1" customHeight="1" x14ac:dyDescent="0.2">
      <c r="A264" s="148"/>
      <c r="B264" s="148"/>
      <c r="C264" s="148"/>
      <c r="D264" s="148"/>
      <c r="E264" s="148"/>
      <c r="F264" s="148"/>
      <c r="G264" s="148"/>
      <c r="H264" s="149"/>
      <c r="I264" s="149"/>
      <c r="J264" s="149"/>
      <c r="K264" s="149"/>
      <c r="L264" s="149"/>
      <c r="M264" s="149"/>
      <c r="N264" s="149"/>
      <c r="O264" s="149"/>
      <c r="P264" s="149"/>
      <c r="Q264" s="149"/>
      <c r="R264" s="149"/>
      <c r="S264" s="149"/>
      <c r="T264" s="149"/>
      <c r="U264" s="149"/>
      <c r="V264" s="149"/>
      <c r="W264" s="149"/>
      <c r="X264" s="149"/>
      <c r="Y264" s="149"/>
      <c r="Z264" s="149"/>
      <c r="AA264" s="149"/>
      <c r="AB264" s="149"/>
      <c r="AC264" s="149"/>
    </row>
    <row r="265" spans="1:29" ht="15" hidden="1" customHeight="1" x14ac:dyDescent="0.2">
      <c r="A265" s="148"/>
      <c r="B265" s="148"/>
      <c r="C265" s="148"/>
      <c r="D265" s="148"/>
      <c r="E265" s="148"/>
      <c r="F265" s="148"/>
      <c r="G265" s="148"/>
      <c r="H265" s="149"/>
      <c r="I265" s="149"/>
      <c r="J265" s="149"/>
      <c r="K265" s="149"/>
      <c r="L265" s="149"/>
      <c r="M265" s="149"/>
      <c r="N265" s="149"/>
      <c r="O265" s="149"/>
      <c r="P265" s="149"/>
      <c r="Q265" s="149"/>
      <c r="R265" s="149"/>
      <c r="S265" s="149"/>
      <c r="T265" s="149"/>
      <c r="U265" s="149"/>
      <c r="V265" s="149"/>
      <c r="W265" s="149"/>
      <c r="X265" s="149"/>
      <c r="Y265" s="149"/>
      <c r="Z265" s="149"/>
      <c r="AA265" s="149"/>
      <c r="AB265" s="149"/>
      <c r="AC265" s="149"/>
    </row>
    <row r="266" spans="1:29" ht="15" hidden="1" customHeight="1" x14ac:dyDescent="0.2">
      <c r="A266" s="148"/>
      <c r="B266" s="148"/>
      <c r="C266" s="148"/>
      <c r="D266" s="148"/>
      <c r="E266" s="148"/>
      <c r="F266" s="148"/>
      <c r="G266" s="148"/>
      <c r="H266" s="149"/>
      <c r="I266" s="149"/>
      <c r="J266" s="149"/>
      <c r="K266" s="149"/>
      <c r="L266" s="149"/>
      <c r="M266" s="149"/>
      <c r="N266" s="149"/>
      <c r="O266" s="149"/>
      <c r="P266" s="149"/>
      <c r="Q266" s="149"/>
      <c r="R266" s="149"/>
      <c r="S266" s="149"/>
      <c r="T266" s="149"/>
      <c r="U266" s="149"/>
      <c r="V266" s="149"/>
      <c r="W266" s="149"/>
      <c r="X266" s="149"/>
      <c r="Y266" s="149"/>
      <c r="Z266" s="149"/>
      <c r="AA266" s="149"/>
      <c r="AB266" s="149"/>
      <c r="AC266" s="149"/>
    </row>
    <row r="267" spans="1:29" ht="15" hidden="1" customHeight="1" x14ac:dyDescent="0.2">
      <c r="A267" s="148"/>
      <c r="B267" s="148"/>
      <c r="C267" s="148"/>
      <c r="D267" s="148"/>
      <c r="E267" s="148"/>
      <c r="F267" s="148"/>
      <c r="G267" s="148"/>
      <c r="H267" s="149"/>
      <c r="I267" s="149"/>
      <c r="J267" s="149"/>
      <c r="K267" s="149"/>
      <c r="L267" s="149"/>
      <c r="M267" s="149"/>
      <c r="N267" s="149"/>
      <c r="O267" s="149"/>
      <c r="P267" s="149"/>
      <c r="Q267" s="149"/>
      <c r="R267" s="149"/>
      <c r="S267" s="149"/>
      <c r="T267" s="149"/>
      <c r="U267" s="149"/>
      <c r="V267" s="149"/>
      <c r="W267" s="149"/>
      <c r="X267" s="149"/>
      <c r="Y267" s="149"/>
      <c r="Z267" s="149"/>
      <c r="AA267" s="149"/>
      <c r="AB267" s="149"/>
      <c r="AC267" s="149"/>
    </row>
    <row r="268" spans="1:29" ht="15" hidden="1" customHeight="1" x14ac:dyDescent="0.2">
      <c r="A268" s="148"/>
      <c r="B268" s="148"/>
      <c r="C268" s="148"/>
      <c r="D268" s="148"/>
      <c r="E268" s="148"/>
      <c r="F268" s="148"/>
      <c r="G268" s="148"/>
      <c r="H268" s="149"/>
      <c r="I268" s="149"/>
      <c r="J268" s="149"/>
      <c r="K268" s="149"/>
      <c r="L268" s="149"/>
      <c r="M268" s="149"/>
      <c r="N268" s="149"/>
      <c r="O268" s="149"/>
      <c r="P268" s="149"/>
      <c r="Q268" s="149"/>
      <c r="R268" s="149"/>
      <c r="S268" s="149"/>
      <c r="T268" s="149"/>
      <c r="U268" s="149"/>
      <c r="V268" s="149"/>
      <c r="W268" s="149"/>
      <c r="X268" s="149"/>
      <c r="Y268" s="149"/>
      <c r="Z268" s="149"/>
      <c r="AA268" s="149"/>
      <c r="AB268" s="149"/>
      <c r="AC268" s="149"/>
    </row>
    <row r="269" spans="1:29" ht="15" hidden="1" customHeight="1" x14ac:dyDescent="0.2">
      <c r="A269" s="148"/>
      <c r="B269" s="148"/>
      <c r="C269" s="148"/>
      <c r="D269" s="148"/>
      <c r="E269" s="148"/>
      <c r="F269" s="148"/>
      <c r="G269" s="148"/>
      <c r="H269" s="149"/>
      <c r="I269" s="149"/>
      <c r="J269" s="149"/>
      <c r="K269" s="149"/>
      <c r="L269" s="149"/>
      <c r="M269" s="149"/>
      <c r="N269" s="149"/>
      <c r="O269" s="149"/>
      <c r="P269" s="149"/>
      <c r="Q269" s="149"/>
      <c r="R269" s="149"/>
      <c r="S269" s="149"/>
      <c r="T269" s="149"/>
      <c r="U269" s="149"/>
      <c r="V269" s="149"/>
      <c r="W269" s="149"/>
      <c r="X269" s="149"/>
      <c r="Y269" s="149"/>
      <c r="Z269" s="149"/>
      <c r="AA269" s="149"/>
      <c r="AB269" s="149"/>
      <c r="AC269" s="149"/>
    </row>
    <row r="270" spans="1:29" ht="15" hidden="1" customHeight="1" x14ac:dyDescent="0.2">
      <c r="A270" s="148"/>
      <c r="B270" s="148"/>
      <c r="C270" s="148"/>
      <c r="D270" s="148"/>
      <c r="E270" s="148"/>
      <c r="F270" s="148"/>
      <c r="G270" s="148"/>
      <c r="H270" s="149"/>
      <c r="I270" s="149"/>
      <c r="J270" s="149"/>
      <c r="K270" s="149"/>
      <c r="L270" s="149"/>
      <c r="M270" s="149"/>
      <c r="N270" s="149"/>
      <c r="O270" s="149"/>
      <c r="P270" s="149"/>
      <c r="Q270" s="149"/>
      <c r="R270" s="149"/>
      <c r="S270" s="149"/>
      <c r="T270" s="149"/>
      <c r="U270" s="149"/>
      <c r="V270" s="149"/>
      <c r="W270" s="149"/>
      <c r="X270" s="149"/>
      <c r="Y270" s="149"/>
      <c r="Z270" s="149"/>
      <c r="AA270" s="149"/>
      <c r="AB270" s="149"/>
      <c r="AC270" s="149"/>
    </row>
    <row r="271" spans="1:29" ht="15" hidden="1" customHeight="1" x14ac:dyDescent="0.2">
      <c r="A271" s="148"/>
      <c r="B271" s="148"/>
      <c r="C271" s="148"/>
      <c r="D271" s="148"/>
      <c r="E271" s="148"/>
      <c r="F271" s="148"/>
      <c r="G271" s="148"/>
      <c r="H271" s="149"/>
      <c r="I271" s="149"/>
      <c r="J271" s="149"/>
      <c r="K271" s="149"/>
      <c r="L271" s="149"/>
      <c r="M271" s="149"/>
      <c r="N271" s="149"/>
      <c r="O271" s="149"/>
      <c r="P271" s="149"/>
      <c r="Q271" s="149"/>
      <c r="R271" s="149"/>
      <c r="S271" s="149"/>
      <c r="T271" s="149"/>
      <c r="U271" s="149"/>
      <c r="V271" s="149"/>
      <c r="W271" s="149"/>
      <c r="X271" s="149"/>
      <c r="Y271" s="149"/>
      <c r="Z271" s="149"/>
      <c r="AA271" s="149"/>
      <c r="AB271" s="149"/>
      <c r="AC271" s="149"/>
    </row>
    <row r="272" spans="1:29" ht="15" hidden="1" customHeight="1" x14ac:dyDescent="0.2">
      <c r="A272" s="148"/>
      <c r="B272" s="148"/>
      <c r="C272" s="148"/>
      <c r="D272" s="148"/>
      <c r="E272" s="148"/>
      <c r="F272" s="148"/>
      <c r="G272" s="148"/>
      <c r="H272" s="149"/>
      <c r="I272" s="149"/>
      <c r="J272" s="149"/>
      <c r="K272" s="149"/>
      <c r="L272" s="149"/>
      <c r="M272" s="149"/>
      <c r="N272" s="149"/>
      <c r="O272" s="149"/>
      <c r="P272" s="149"/>
      <c r="Q272" s="149"/>
      <c r="R272" s="149"/>
      <c r="S272" s="149"/>
      <c r="T272" s="149"/>
      <c r="U272" s="149"/>
      <c r="V272" s="149"/>
      <c r="W272" s="149"/>
      <c r="X272" s="149"/>
      <c r="Y272" s="149"/>
      <c r="Z272" s="149"/>
      <c r="AA272" s="149"/>
      <c r="AB272" s="149"/>
      <c r="AC272" s="149"/>
    </row>
    <row r="273" spans="1:39" ht="15" hidden="1" customHeight="1" x14ac:dyDescent="0.2">
      <c r="A273" s="148"/>
      <c r="B273" s="148"/>
      <c r="C273" s="148"/>
      <c r="D273" s="148"/>
      <c r="E273" s="148"/>
      <c r="F273" s="148"/>
      <c r="G273" s="148"/>
      <c r="H273" s="149"/>
      <c r="I273" s="149"/>
      <c r="J273" s="149"/>
      <c r="K273" s="149"/>
      <c r="L273" s="149"/>
      <c r="M273" s="149"/>
      <c r="N273" s="149"/>
      <c r="O273" s="149"/>
      <c r="P273" s="149"/>
      <c r="Q273" s="149"/>
      <c r="R273" s="149"/>
      <c r="S273" s="149"/>
      <c r="T273" s="149"/>
      <c r="U273" s="149"/>
      <c r="V273" s="149"/>
      <c r="W273" s="149"/>
      <c r="X273" s="149"/>
      <c r="Y273" s="149"/>
      <c r="Z273" s="149"/>
      <c r="AA273" s="149"/>
      <c r="AB273" s="149"/>
      <c r="AC273" s="149"/>
    </row>
    <row r="274" spans="1:39" ht="15" hidden="1" customHeight="1" x14ac:dyDescent="0.2">
      <c r="A274" s="148"/>
      <c r="B274" s="148"/>
      <c r="C274" s="148"/>
      <c r="D274" s="148"/>
      <c r="E274" s="148"/>
      <c r="F274" s="148"/>
      <c r="G274" s="148"/>
      <c r="H274" s="149"/>
      <c r="I274" s="149"/>
      <c r="J274" s="149"/>
      <c r="K274" s="149"/>
      <c r="L274" s="149"/>
      <c r="M274" s="149"/>
      <c r="N274" s="149"/>
      <c r="O274" s="149"/>
      <c r="P274" s="149"/>
      <c r="Q274" s="149"/>
      <c r="R274" s="149"/>
      <c r="S274" s="149"/>
      <c r="T274" s="149"/>
      <c r="U274" s="149"/>
      <c r="V274" s="149"/>
      <c r="W274" s="149"/>
      <c r="X274" s="149"/>
      <c r="Y274" s="149"/>
      <c r="Z274" s="149"/>
      <c r="AA274" s="149"/>
      <c r="AB274" s="149"/>
      <c r="AC274" s="149"/>
    </row>
    <row r="275" spans="1:39" ht="29.25" customHeight="1" x14ac:dyDescent="0.2">
      <c r="A275" s="613" t="s">
        <v>33</v>
      </c>
      <c r="B275" s="613"/>
      <c r="C275" s="613"/>
      <c r="D275" s="613"/>
      <c r="E275" s="613"/>
      <c r="F275" s="613"/>
      <c r="G275" s="613"/>
      <c r="H275" s="613"/>
      <c r="I275" s="613"/>
      <c r="J275" s="613"/>
      <c r="K275" s="613"/>
      <c r="L275" s="613"/>
      <c r="M275" s="613"/>
      <c r="N275" s="613"/>
      <c r="O275" s="613"/>
      <c r="P275" s="613"/>
      <c r="Q275" s="613"/>
      <c r="R275" s="613"/>
      <c r="S275" s="613"/>
      <c r="T275" s="613"/>
      <c r="U275" s="613"/>
      <c r="V275" s="613"/>
      <c r="W275" s="613"/>
      <c r="X275" s="613"/>
      <c r="Y275" s="613"/>
      <c r="Z275" s="613"/>
      <c r="AA275" s="613"/>
      <c r="AB275" s="613"/>
      <c r="AC275" s="613"/>
    </row>
    <row r="276" spans="1:39" ht="91.5" customHeight="1" x14ac:dyDescent="0.2">
      <c r="A276" s="641" t="s">
        <v>137</v>
      </c>
      <c r="B276" s="641"/>
      <c r="C276" s="641"/>
      <c r="D276" s="641"/>
      <c r="E276" s="641"/>
      <c r="F276" s="641"/>
      <c r="G276" s="641"/>
      <c r="H276" s="641"/>
      <c r="I276" s="641"/>
      <c r="J276" s="641"/>
      <c r="K276" s="641"/>
      <c r="L276" s="641"/>
      <c r="M276" s="641"/>
      <c r="N276" s="641"/>
      <c r="O276" s="641"/>
      <c r="P276" s="641"/>
      <c r="Q276" s="641"/>
      <c r="R276" s="641"/>
      <c r="S276" s="641"/>
      <c r="T276" s="641"/>
      <c r="U276" s="641"/>
      <c r="V276" s="641"/>
      <c r="W276" s="641"/>
      <c r="X276" s="641"/>
      <c r="Y276" s="641"/>
      <c r="Z276" s="641"/>
      <c r="AA276" s="641"/>
      <c r="AB276" s="641"/>
      <c r="AC276" s="641"/>
      <c r="AE276" s="151"/>
    </row>
    <row r="278" spans="1:39" ht="15" x14ac:dyDescent="0.2">
      <c r="A278" s="598" t="s">
        <v>34</v>
      </c>
      <c r="B278" s="598"/>
      <c r="C278" s="598"/>
      <c r="D278" s="598"/>
      <c r="E278" s="598"/>
      <c r="F278" s="598"/>
      <c r="G278" s="598"/>
      <c r="H278" s="598"/>
      <c r="I278" s="598"/>
      <c r="J278" s="598"/>
      <c r="K278" s="598"/>
      <c r="L278" s="598"/>
      <c r="M278" s="598"/>
      <c r="N278" s="598"/>
      <c r="O278" s="598"/>
      <c r="P278" s="598"/>
      <c r="Q278" s="598"/>
      <c r="R278" s="598"/>
      <c r="S278" s="598"/>
      <c r="T278" s="598"/>
      <c r="U278" s="598"/>
      <c r="V278" s="598"/>
      <c r="W278" s="598"/>
      <c r="X278" s="598"/>
      <c r="Y278" s="598"/>
      <c r="Z278" s="598"/>
      <c r="AA278" s="598"/>
      <c r="AB278" s="598"/>
      <c r="AC278" s="598"/>
    </row>
    <row r="279" spans="1:39" ht="15" x14ac:dyDescent="0.2">
      <c r="A279" s="150"/>
      <c r="B279" s="150"/>
      <c r="C279" s="150"/>
      <c r="D279" s="150"/>
      <c r="E279" s="150"/>
      <c r="F279" s="150"/>
      <c r="G279" s="150"/>
      <c r="H279" s="150"/>
      <c r="I279" s="150"/>
      <c r="J279" s="150"/>
      <c r="K279" s="150"/>
      <c r="L279" s="150"/>
      <c r="M279" s="150"/>
      <c r="N279" s="150"/>
      <c r="O279" s="150"/>
      <c r="P279" s="150"/>
      <c r="Q279" s="150"/>
      <c r="R279" s="150"/>
      <c r="S279" s="150"/>
      <c r="T279" s="150"/>
      <c r="U279" s="150"/>
      <c r="V279" s="150"/>
      <c r="W279" s="150"/>
      <c r="X279" s="150"/>
      <c r="Y279" s="150"/>
      <c r="Z279" s="150"/>
      <c r="AA279" s="150"/>
      <c r="AB279" s="150"/>
      <c r="AC279" s="150"/>
    </row>
    <row r="280" spans="1:39" ht="224.25" customHeight="1" x14ac:dyDescent="0.2">
      <c r="A280" s="632" t="s">
        <v>1</v>
      </c>
      <c r="B280" s="633"/>
      <c r="C280" s="633"/>
      <c r="D280" s="470" t="s">
        <v>373</v>
      </c>
      <c r="E280" s="470"/>
      <c r="F280" s="470"/>
      <c r="G280" s="470"/>
      <c r="H280" s="470"/>
      <c r="I280" s="470"/>
      <c r="J280" s="470"/>
      <c r="K280" s="470"/>
      <c r="L280" s="470"/>
      <c r="M280" s="470"/>
      <c r="N280" s="470"/>
      <c r="O280" s="470"/>
      <c r="P280" s="470"/>
      <c r="Q280" s="470"/>
      <c r="R280" s="470"/>
      <c r="S280" s="470"/>
      <c r="T280" s="470"/>
      <c r="U280" s="470"/>
      <c r="V280" s="470"/>
      <c r="W280" s="470"/>
      <c r="X280" s="470"/>
      <c r="Y280" s="470"/>
      <c r="Z280" s="470"/>
      <c r="AA280" s="470"/>
      <c r="AB280" s="470"/>
      <c r="AC280" s="471"/>
    </row>
    <row r="281" spans="1:39" s="274" customFormat="1" ht="33.75" customHeight="1" x14ac:dyDescent="0.2">
      <c r="A281" s="634"/>
      <c r="B281" s="635"/>
      <c r="C281" s="635"/>
      <c r="D281" s="472"/>
      <c r="E281" s="472"/>
      <c r="F281" s="472"/>
      <c r="G281" s="472"/>
      <c r="H281" s="472"/>
      <c r="I281" s="472"/>
      <c r="J281" s="472"/>
      <c r="K281" s="472"/>
      <c r="L281" s="472"/>
      <c r="M281" s="472"/>
      <c r="N281" s="472"/>
      <c r="O281" s="472"/>
      <c r="P281" s="472"/>
      <c r="Q281" s="472"/>
      <c r="R281" s="472"/>
      <c r="S281" s="472"/>
      <c r="T281" s="472"/>
      <c r="U281" s="472"/>
      <c r="V281" s="472"/>
      <c r="W281" s="472"/>
      <c r="X281" s="472"/>
      <c r="Y281" s="472"/>
      <c r="Z281" s="472"/>
      <c r="AA281" s="472"/>
      <c r="AB281" s="472"/>
      <c r="AC281" s="473"/>
      <c r="AD281" s="266"/>
    </row>
    <row r="283" spans="1:39" ht="75.75" customHeight="1" x14ac:dyDescent="0.2">
      <c r="A283" s="535" t="s">
        <v>425</v>
      </c>
      <c r="B283" s="535"/>
      <c r="C283" s="535"/>
      <c r="D283" s="535"/>
      <c r="E283" s="535"/>
      <c r="F283" s="535"/>
      <c r="G283" s="535"/>
      <c r="H283" s="535"/>
      <c r="I283" s="535"/>
      <c r="J283" s="535"/>
      <c r="K283" s="535"/>
      <c r="L283" s="535"/>
      <c r="M283" s="535"/>
      <c r="N283" s="535"/>
      <c r="O283" s="535"/>
      <c r="P283" s="535"/>
      <c r="Q283" s="535"/>
      <c r="R283" s="535"/>
      <c r="S283" s="535"/>
      <c r="T283" s="535"/>
      <c r="U283" s="535"/>
      <c r="V283" s="535"/>
      <c r="W283" s="535"/>
      <c r="X283" s="535"/>
      <c r="Y283" s="535"/>
      <c r="Z283" s="535"/>
      <c r="AA283" s="535"/>
      <c r="AB283" s="535"/>
      <c r="AC283" s="535"/>
      <c r="AE283" s="475" t="s">
        <v>399</v>
      </c>
      <c r="AF283" s="475"/>
      <c r="AG283" s="475"/>
      <c r="AH283" s="475"/>
      <c r="AI283" s="475"/>
      <c r="AJ283" s="475"/>
      <c r="AK283" s="475"/>
      <c r="AL283" s="475"/>
    </row>
    <row r="284" spans="1:39" ht="150.75" customHeight="1" x14ac:dyDescent="0.2">
      <c r="A284" s="474" t="s">
        <v>414</v>
      </c>
      <c r="B284" s="474"/>
      <c r="C284" s="474"/>
      <c r="D284" s="474"/>
      <c r="E284" s="474"/>
      <c r="F284" s="474"/>
      <c r="G284" s="474"/>
      <c r="H284" s="474"/>
      <c r="I284" s="474"/>
      <c r="J284" s="474"/>
      <c r="K284" s="474"/>
      <c r="L284" s="474"/>
      <c r="M284" s="474"/>
      <c r="N284" s="474"/>
      <c r="O284" s="474"/>
      <c r="P284" s="474"/>
      <c r="Q284" s="474"/>
      <c r="R284" s="474"/>
      <c r="S284" s="474"/>
      <c r="T284" s="474"/>
      <c r="U284" s="474"/>
      <c r="V284" s="474"/>
      <c r="W284" s="474"/>
      <c r="X284" s="474"/>
      <c r="Y284" s="474"/>
      <c r="Z284" s="474"/>
      <c r="AA284" s="474"/>
      <c r="AB284" s="474"/>
      <c r="AC284" s="474"/>
      <c r="AE284" s="475" t="s">
        <v>393</v>
      </c>
      <c r="AF284" s="476"/>
      <c r="AG284" s="476"/>
      <c r="AH284" s="476"/>
      <c r="AI284" s="476"/>
      <c r="AJ284" s="476"/>
      <c r="AK284" s="476"/>
      <c r="AL284" s="476"/>
    </row>
    <row r="285" spans="1:39" ht="33.75" hidden="1" customHeight="1" x14ac:dyDescent="0.2">
      <c r="A285" s="535" t="s">
        <v>372</v>
      </c>
      <c r="B285" s="535"/>
      <c r="C285" s="535"/>
      <c r="D285" s="535"/>
      <c r="E285" s="535"/>
      <c r="F285" s="535"/>
      <c r="G285" s="535"/>
      <c r="H285" s="535"/>
      <c r="I285" s="535"/>
      <c r="J285" s="535"/>
      <c r="K285" s="535"/>
      <c r="L285" s="535"/>
      <c r="M285" s="535"/>
      <c r="N285" s="535"/>
      <c r="O285" s="535"/>
      <c r="P285" s="535"/>
      <c r="Q285" s="535"/>
      <c r="R285" s="535"/>
      <c r="S285" s="535"/>
      <c r="T285" s="535"/>
      <c r="U285" s="535"/>
      <c r="V285" s="535"/>
      <c r="W285" s="535"/>
      <c r="X285" s="535"/>
      <c r="Y285" s="535"/>
      <c r="Z285" s="535"/>
      <c r="AA285" s="535"/>
      <c r="AB285" s="535"/>
      <c r="AC285" s="535"/>
      <c r="AE285" s="475" t="s">
        <v>394</v>
      </c>
      <c r="AF285" s="475"/>
      <c r="AG285" s="475"/>
      <c r="AH285" s="475"/>
      <c r="AI285" s="475"/>
      <c r="AJ285" s="475"/>
      <c r="AK285" s="475"/>
      <c r="AL285" s="475"/>
      <c r="AM285" s="153"/>
    </row>
    <row r="286" spans="1:39" ht="29.25" hidden="1" customHeight="1" x14ac:dyDescent="0.2">
      <c r="A286" s="153"/>
      <c r="B286" s="602" t="s">
        <v>404</v>
      </c>
      <c r="C286" s="513"/>
      <c r="D286" s="513"/>
      <c r="E286" s="513"/>
      <c r="F286" s="513"/>
      <c r="G286" s="513"/>
      <c r="H286" s="513"/>
      <c r="I286" s="513"/>
      <c r="J286" s="513"/>
      <c r="K286" s="513"/>
      <c r="L286" s="513"/>
      <c r="M286" s="513"/>
      <c r="N286" s="513"/>
      <c r="O286" s="513"/>
      <c r="P286" s="513"/>
      <c r="Q286" s="513"/>
      <c r="R286" s="513"/>
      <c r="S286" s="513"/>
      <c r="T286" s="513"/>
      <c r="U286" s="513"/>
      <c r="V286" s="513"/>
      <c r="W286" s="513"/>
      <c r="X286" s="513"/>
      <c r="Y286" s="513"/>
      <c r="Z286" s="513"/>
      <c r="AA286" s="600" t="str">
        <f>Gewichtungsfaktoren!E15</f>
        <v>60:40</v>
      </c>
      <c r="AB286" s="601"/>
      <c r="AC286" s="601"/>
      <c r="AE286" s="475"/>
      <c r="AF286" s="475"/>
      <c r="AG286" s="475"/>
      <c r="AH286" s="475"/>
      <c r="AI286" s="475"/>
      <c r="AJ286" s="475"/>
      <c r="AK286" s="475"/>
      <c r="AL286" s="475"/>
      <c r="AM286" s="153"/>
    </row>
    <row r="287" spans="1:39" ht="18.75" hidden="1" customHeight="1" x14ac:dyDescent="0.2">
      <c r="A287" s="302"/>
      <c r="B287" s="541" t="s">
        <v>371</v>
      </c>
      <c r="C287" s="542"/>
      <c r="D287" s="542"/>
      <c r="E287" s="542"/>
      <c r="F287" s="542"/>
      <c r="G287" s="542"/>
      <c r="H287" s="542"/>
      <c r="I287" s="542"/>
      <c r="J287" s="542"/>
      <c r="K287" s="542"/>
      <c r="L287" s="542"/>
      <c r="M287" s="542"/>
      <c r="N287" s="542"/>
      <c r="O287" s="542"/>
      <c r="P287" s="542"/>
      <c r="Q287" s="542"/>
      <c r="R287" s="542"/>
      <c r="S287" s="542"/>
      <c r="T287" s="542"/>
      <c r="U287" s="542"/>
      <c r="V287" s="542"/>
      <c r="W287" s="542"/>
      <c r="X287" s="542"/>
      <c r="Y287" s="542"/>
      <c r="Z287" s="542"/>
      <c r="AA287" s="468" t="str">
        <f>Gewichtungsfaktoren!E7</f>
        <v>60:40</v>
      </c>
      <c r="AB287" s="469"/>
      <c r="AC287" s="469"/>
      <c r="AE287" s="475"/>
      <c r="AF287" s="475"/>
      <c r="AG287" s="475"/>
      <c r="AH287" s="475"/>
      <c r="AI287" s="475"/>
      <c r="AJ287" s="475"/>
      <c r="AK287" s="475"/>
      <c r="AL287" s="475"/>
      <c r="AM287" s="153"/>
    </row>
    <row r="288" spans="1:39" x14ac:dyDescent="0.2">
      <c r="A288" s="151"/>
    </row>
    <row r="289" spans="1:32" ht="278.25" customHeight="1" x14ac:dyDescent="0.2">
      <c r="A289" s="535" t="s">
        <v>420</v>
      </c>
      <c r="B289" s="535"/>
      <c r="C289" s="535"/>
      <c r="D289" s="535"/>
      <c r="E289" s="535"/>
      <c r="F289" s="535"/>
      <c r="G289" s="535"/>
      <c r="H289" s="535"/>
      <c r="I289" s="535"/>
      <c r="J289" s="535"/>
      <c r="K289" s="535"/>
      <c r="L289" s="535"/>
      <c r="M289" s="535"/>
      <c r="N289" s="535"/>
      <c r="O289" s="535"/>
      <c r="P289" s="535"/>
      <c r="Q289" s="535"/>
      <c r="R289" s="535"/>
      <c r="S289" s="535"/>
      <c r="T289" s="535"/>
      <c r="U289" s="535"/>
      <c r="V289" s="535"/>
      <c r="W289" s="535"/>
      <c r="X289" s="535"/>
      <c r="Y289" s="535"/>
      <c r="Z289" s="535"/>
      <c r="AA289" s="535"/>
      <c r="AB289" s="535"/>
      <c r="AC289" s="535"/>
      <c r="AE289" s="377" t="s">
        <v>395</v>
      </c>
    </row>
    <row r="291" spans="1:32" ht="62.25" customHeight="1" x14ac:dyDescent="0.2">
      <c r="A291" s="535" t="s">
        <v>190</v>
      </c>
      <c r="B291" s="535"/>
      <c r="C291" s="535"/>
      <c r="D291" s="535"/>
      <c r="E291" s="535"/>
      <c r="F291" s="535"/>
      <c r="G291" s="535"/>
      <c r="H291" s="535"/>
      <c r="I291" s="535"/>
      <c r="J291" s="535"/>
      <c r="K291" s="535"/>
      <c r="L291" s="535"/>
      <c r="M291" s="535"/>
      <c r="N291" s="535"/>
      <c r="O291" s="535"/>
      <c r="P291" s="535"/>
      <c r="Q291" s="535"/>
      <c r="R291" s="535"/>
      <c r="S291" s="535"/>
      <c r="T291" s="535"/>
      <c r="U291" s="535"/>
      <c r="V291" s="535"/>
      <c r="W291" s="535"/>
      <c r="X291" s="535"/>
      <c r="Y291" s="535"/>
      <c r="Z291" s="535"/>
      <c r="AA291" s="535"/>
      <c r="AB291" s="535"/>
      <c r="AC291" s="535"/>
    </row>
    <row r="292" spans="1:32" ht="15.75" customHeight="1" x14ac:dyDescent="0.2">
      <c r="A292" s="152"/>
      <c r="B292" s="152"/>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Z292" s="152"/>
      <c r="AA292" s="152"/>
      <c r="AB292" s="152"/>
      <c r="AC292" s="152"/>
    </row>
    <row r="293" spans="1:32" ht="78.75" customHeight="1" x14ac:dyDescent="0.2">
      <c r="A293" s="553" t="s">
        <v>324</v>
      </c>
      <c r="B293" s="553"/>
      <c r="C293" s="553"/>
      <c r="D293" s="553"/>
      <c r="E293" s="553"/>
      <c r="F293" s="553"/>
      <c r="G293" s="553"/>
      <c r="H293" s="553"/>
      <c r="I293" s="553"/>
      <c r="J293" s="553"/>
      <c r="K293" s="553"/>
      <c r="L293" s="553"/>
      <c r="M293" s="553"/>
      <c r="N293" s="553"/>
      <c r="O293" s="553"/>
      <c r="P293" s="553"/>
      <c r="Q293" s="553"/>
      <c r="R293" s="553"/>
      <c r="S293" s="553"/>
      <c r="T293" s="553"/>
      <c r="U293" s="553"/>
      <c r="V293" s="553"/>
      <c r="W293" s="553"/>
      <c r="X293" s="553"/>
      <c r="Y293" s="553"/>
      <c r="Z293" s="553"/>
      <c r="AA293" s="553"/>
      <c r="AB293" s="553"/>
      <c r="AC293" s="553"/>
    </row>
    <row r="294" spans="1:32" ht="75" customHeight="1" x14ac:dyDescent="0.2">
      <c r="A294" s="153" t="s">
        <v>133</v>
      </c>
      <c r="B294" s="597" t="s">
        <v>391</v>
      </c>
      <c r="C294" s="597"/>
      <c r="D294" s="535"/>
      <c r="E294" s="535"/>
      <c r="F294" s="535"/>
      <c r="G294" s="535"/>
      <c r="H294" s="535"/>
      <c r="I294" s="535"/>
      <c r="J294" s="535"/>
      <c r="K294" s="535"/>
      <c r="L294" s="535"/>
      <c r="M294" s="535"/>
      <c r="N294" s="535"/>
      <c r="O294" s="535"/>
      <c r="P294" s="535"/>
      <c r="Q294" s="535"/>
      <c r="R294" s="535"/>
      <c r="S294" s="535"/>
      <c r="T294" s="535"/>
      <c r="U294" s="535"/>
      <c r="V294" s="535"/>
      <c r="W294" s="535"/>
      <c r="X294" s="535"/>
      <c r="Y294" s="535"/>
      <c r="Z294" s="535"/>
      <c r="AA294" s="535"/>
      <c r="AB294" s="535"/>
      <c r="AC294" s="535"/>
    </row>
    <row r="295" spans="1:32" ht="63" customHeight="1" x14ac:dyDescent="0.2">
      <c r="A295" s="535" t="s">
        <v>289</v>
      </c>
      <c r="B295" s="535"/>
      <c r="C295" s="535"/>
      <c r="D295" s="535"/>
      <c r="E295" s="535"/>
      <c r="F295" s="535"/>
      <c r="G295" s="535"/>
      <c r="H295" s="535"/>
      <c r="I295" s="535"/>
      <c r="J295" s="535"/>
      <c r="K295" s="535"/>
      <c r="L295" s="535"/>
      <c r="M295" s="535"/>
      <c r="N295" s="535"/>
      <c r="O295" s="535"/>
      <c r="P295" s="535"/>
      <c r="Q295" s="535"/>
      <c r="R295" s="535"/>
      <c r="S295" s="535"/>
      <c r="T295" s="535"/>
      <c r="U295" s="535"/>
      <c r="V295" s="535"/>
      <c r="W295" s="535"/>
      <c r="X295" s="535"/>
      <c r="Y295" s="535"/>
      <c r="Z295" s="535"/>
      <c r="AA295" s="535"/>
      <c r="AB295" s="535"/>
      <c r="AC295" s="535"/>
      <c r="AE295" s="313" t="s">
        <v>377</v>
      </c>
    </row>
    <row r="296" spans="1:32" ht="90" customHeight="1" x14ac:dyDescent="0.2">
      <c r="A296" s="535" t="s">
        <v>99</v>
      </c>
      <c r="B296" s="535"/>
      <c r="C296" s="535"/>
      <c r="D296" s="535"/>
      <c r="E296" s="535"/>
      <c r="F296" s="535"/>
      <c r="G296" s="535"/>
      <c r="H296" s="535"/>
      <c r="I296" s="535"/>
      <c r="J296" s="535"/>
      <c r="K296" s="535"/>
      <c r="L296" s="535"/>
      <c r="M296" s="535"/>
      <c r="N296" s="535"/>
      <c r="O296" s="535"/>
      <c r="P296" s="535"/>
      <c r="Q296" s="535"/>
      <c r="R296" s="535"/>
      <c r="S296" s="535"/>
      <c r="T296" s="535"/>
      <c r="U296" s="535"/>
      <c r="V296" s="535"/>
      <c r="W296" s="535"/>
      <c r="X296" s="535"/>
      <c r="Y296" s="535"/>
      <c r="Z296" s="535"/>
      <c r="AA296" s="535"/>
      <c r="AB296" s="535"/>
      <c r="AC296" s="535"/>
      <c r="AD296" s="314"/>
      <c r="AE296" s="315" t="s">
        <v>91</v>
      </c>
      <c r="AF296" s="315" t="s">
        <v>92</v>
      </c>
    </row>
    <row r="297" spans="1:32" ht="15" hidden="1" customHeight="1" x14ac:dyDescent="0.2">
      <c r="A297" s="154"/>
      <c r="B297" s="154"/>
      <c r="C297" s="154"/>
      <c r="D297" s="154"/>
      <c r="E297" s="154"/>
      <c r="F297" s="154"/>
      <c r="G297" s="154"/>
      <c r="H297" s="154"/>
      <c r="I297" s="154"/>
      <c r="J297" s="154"/>
      <c r="K297" s="154"/>
      <c r="L297" s="154"/>
      <c r="M297" s="154"/>
      <c r="N297" s="154"/>
      <c r="O297" s="154"/>
      <c r="P297" s="154"/>
      <c r="Q297" s="154"/>
      <c r="R297" s="154"/>
      <c r="S297" s="154"/>
      <c r="T297" s="154"/>
      <c r="U297" s="154"/>
      <c r="V297" s="154"/>
      <c r="W297" s="154"/>
      <c r="X297" s="154"/>
      <c r="Y297" s="154"/>
      <c r="Z297" s="154"/>
      <c r="AA297" s="154"/>
      <c r="AB297" s="154"/>
      <c r="AC297" s="154"/>
    </row>
    <row r="298" spans="1:32" ht="15" hidden="1" customHeight="1" x14ac:dyDescent="0.2">
      <c r="A298" s="154"/>
      <c r="B298" s="154"/>
      <c r="C298" s="154"/>
      <c r="D298" s="154"/>
      <c r="E298" s="154"/>
      <c r="F298" s="154"/>
      <c r="G298" s="154"/>
      <c r="H298" s="154"/>
      <c r="I298" s="154"/>
      <c r="J298" s="154"/>
      <c r="K298" s="154"/>
      <c r="L298" s="154"/>
      <c r="M298" s="154"/>
      <c r="N298" s="154"/>
      <c r="O298" s="154"/>
      <c r="P298" s="154"/>
      <c r="Q298" s="154"/>
      <c r="R298" s="154"/>
      <c r="S298" s="154"/>
      <c r="T298" s="154"/>
      <c r="U298" s="154"/>
      <c r="V298" s="154"/>
      <c r="W298" s="154"/>
      <c r="X298" s="154"/>
      <c r="Y298" s="154"/>
      <c r="Z298" s="154"/>
      <c r="AA298" s="154"/>
      <c r="AB298" s="154"/>
      <c r="AC298" s="154"/>
    </row>
    <row r="299" spans="1:32" ht="15" hidden="1" customHeight="1" x14ac:dyDescent="0.2">
      <c r="A299" s="154"/>
      <c r="B299" s="154"/>
      <c r="C299" s="154"/>
      <c r="D299" s="154"/>
      <c r="E299" s="154"/>
      <c r="F299" s="154"/>
      <c r="G299" s="154"/>
      <c r="H299" s="154"/>
      <c r="I299" s="154"/>
      <c r="J299" s="154"/>
      <c r="K299" s="154"/>
      <c r="L299" s="154"/>
      <c r="M299" s="154"/>
      <c r="N299" s="154"/>
      <c r="O299" s="154"/>
      <c r="P299" s="154"/>
      <c r="Q299" s="154"/>
      <c r="R299" s="154"/>
      <c r="S299" s="154"/>
      <c r="T299" s="154"/>
      <c r="U299" s="154"/>
      <c r="V299" s="154"/>
      <c r="W299" s="154"/>
      <c r="X299" s="154"/>
      <c r="Y299" s="154"/>
      <c r="Z299" s="154"/>
      <c r="AA299" s="154"/>
      <c r="AB299" s="154"/>
      <c r="AC299" s="154"/>
    </row>
    <row r="300" spans="1:32" ht="15" hidden="1" customHeight="1" x14ac:dyDescent="0.2">
      <c r="A300" s="154"/>
      <c r="B300" s="154"/>
      <c r="C300" s="154"/>
      <c r="D300" s="154"/>
      <c r="E300" s="154"/>
      <c r="F300" s="154"/>
      <c r="G300" s="154"/>
      <c r="H300" s="154"/>
      <c r="I300" s="154"/>
      <c r="J300" s="154"/>
      <c r="K300" s="154"/>
      <c r="L300" s="154"/>
      <c r="M300" s="154"/>
      <c r="N300" s="154"/>
      <c r="O300" s="154"/>
      <c r="P300" s="154"/>
      <c r="Q300" s="154"/>
      <c r="R300" s="154"/>
      <c r="S300" s="154"/>
      <c r="T300" s="154"/>
      <c r="U300" s="154"/>
      <c r="V300" s="154"/>
      <c r="W300" s="154"/>
      <c r="X300" s="154"/>
      <c r="Y300" s="154"/>
      <c r="Z300" s="154"/>
      <c r="AA300" s="154"/>
      <c r="AB300" s="154"/>
      <c r="AC300" s="154"/>
    </row>
    <row r="301" spans="1:32" ht="15" hidden="1" customHeight="1" x14ac:dyDescent="0.2">
      <c r="A301" s="154"/>
      <c r="B301" s="154"/>
      <c r="C301" s="154"/>
      <c r="D301" s="154"/>
      <c r="E301" s="154"/>
      <c r="F301" s="154"/>
      <c r="G301" s="154"/>
      <c r="H301" s="154"/>
      <c r="I301" s="154"/>
      <c r="J301" s="154"/>
      <c r="K301" s="154"/>
      <c r="L301" s="154"/>
      <c r="M301" s="154"/>
      <c r="N301" s="154"/>
      <c r="O301" s="154"/>
      <c r="P301" s="154"/>
      <c r="Q301" s="154"/>
      <c r="R301" s="154"/>
      <c r="S301" s="154"/>
      <c r="T301" s="154"/>
      <c r="U301" s="154"/>
      <c r="V301" s="154"/>
      <c r="W301" s="154"/>
      <c r="X301" s="154"/>
      <c r="Y301" s="154"/>
      <c r="Z301" s="154"/>
      <c r="AA301" s="154"/>
      <c r="AB301" s="154"/>
      <c r="AC301" s="154"/>
    </row>
    <row r="302" spans="1:32" ht="15" hidden="1" customHeight="1" x14ac:dyDescent="0.2">
      <c r="A302" s="154"/>
      <c r="B302" s="154"/>
      <c r="C302" s="154"/>
      <c r="D302" s="154"/>
      <c r="E302" s="154"/>
      <c r="F302" s="154"/>
      <c r="G302" s="154"/>
      <c r="H302" s="154"/>
      <c r="I302" s="154"/>
      <c r="J302" s="154"/>
      <c r="K302" s="154"/>
      <c r="L302" s="154"/>
      <c r="M302" s="154"/>
      <c r="N302" s="154"/>
      <c r="O302" s="154"/>
      <c r="P302" s="154"/>
      <c r="Q302" s="154"/>
      <c r="R302" s="154"/>
      <c r="S302" s="154"/>
      <c r="T302" s="154"/>
      <c r="U302" s="154"/>
      <c r="V302" s="154"/>
      <c r="W302" s="154"/>
      <c r="X302" s="154"/>
      <c r="Y302" s="154"/>
      <c r="Z302" s="154"/>
      <c r="AA302" s="154"/>
      <c r="AB302" s="154"/>
      <c r="AC302" s="154"/>
    </row>
    <row r="303" spans="1:32" ht="15" hidden="1" customHeight="1" x14ac:dyDescent="0.2">
      <c r="A303" s="154"/>
      <c r="B303" s="154"/>
      <c r="C303" s="154"/>
      <c r="D303" s="154"/>
      <c r="E303" s="154"/>
      <c r="F303" s="154"/>
      <c r="G303" s="154"/>
      <c r="H303" s="154"/>
      <c r="I303" s="154"/>
      <c r="J303" s="154"/>
      <c r="K303" s="154"/>
      <c r="L303" s="154"/>
      <c r="M303" s="154"/>
      <c r="N303" s="154"/>
      <c r="O303" s="154"/>
      <c r="P303" s="154"/>
      <c r="Q303" s="154"/>
      <c r="R303" s="154"/>
      <c r="S303" s="154"/>
      <c r="T303" s="154"/>
      <c r="U303" s="154"/>
      <c r="V303" s="154"/>
      <c r="W303" s="154"/>
      <c r="X303" s="154"/>
      <c r="Y303" s="154"/>
      <c r="Z303" s="154"/>
      <c r="AA303" s="154"/>
      <c r="AB303" s="154"/>
      <c r="AC303" s="154"/>
    </row>
    <row r="304" spans="1:32" ht="15" hidden="1" customHeight="1" x14ac:dyDescent="0.2">
      <c r="A304" s="154"/>
      <c r="B304" s="154"/>
      <c r="C304" s="154"/>
      <c r="D304" s="154"/>
      <c r="E304" s="154"/>
      <c r="F304" s="154"/>
      <c r="G304" s="154"/>
      <c r="H304" s="154"/>
      <c r="I304" s="154"/>
      <c r="J304" s="154"/>
      <c r="K304" s="154"/>
      <c r="L304" s="154"/>
      <c r="M304" s="154"/>
      <c r="N304" s="154"/>
      <c r="O304" s="154"/>
      <c r="P304" s="154"/>
      <c r="Q304" s="154"/>
      <c r="R304" s="154"/>
      <c r="S304" s="154"/>
      <c r="T304" s="154"/>
      <c r="U304" s="154"/>
      <c r="V304" s="154"/>
      <c r="W304" s="154"/>
      <c r="X304" s="154"/>
      <c r="Y304" s="154"/>
      <c r="Z304" s="154"/>
      <c r="AA304" s="154"/>
      <c r="AB304" s="154"/>
      <c r="AC304" s="154"/>
    </row>
    <row r="305" spans="1:32" ht="15" hidden="1" customHeight="1" x14ac:dyDescent="0.2">
      <c r="A305" s="154"/>
      <c r="B305" s="154"/>
      <c r="C305" s="154"/>
      <c r="D305" s="154"/>
      <c r="E305" s="154"/>
      <c r="F305" s="154"/>
      <c r="G305" s="154"/>
      <c r="H305" s="154"/>
      <c r="I305" s="154"/>
      <c r="J305" s="154"/>
      <c r="K305" s="154"/>
      <c r="L305" s="154"/>
      <c r="M305" s="154"/>
      <c r="N305" s="154"/>
      <c r="O305" s="154"/>
      <c r="P305" s="154"/>
      <c r="Q305" s="154"/>
      <c r="R305" s="154"/>
      <c r="S305" s="154"/>
      <c r="T305" s="154"/>
      <c r="U305" s="154"/>
      <c r="V305" s="154"/>
      <c r="W305" s="154"/>
      <c r="X305" s="154"/>
      <c r="Y305" s="154"/>
      <c r="Z305" s="154"/>
      <c r="AA305" s="154"/>
      <c r="AB305" s="154"/>
      <c r="AC305" s="154"/>
    </row>
    <row r="306" spans="1:32" ht="15" hidden="1" customHeight="1" x14ac:dyDescent="0.2">
      <c r="A306" s="154"/>
      <c r="B306" s="154"/>
      <c r="C306" s="154"/>
      <c r="D306" s="154"/>
      <c r="E306" s="154"/>
      <c r="F306" s="154"/>
      <c r="G306" s="154"/>
      <c r="H306" s="154"/>
      <c r="I306" s="154"/>
      <c r="J306" s="154"/>
      <c r="K306" s="154"/>
      <c r="L306" s="154"/>
      <c r="M306" s="154"/>
      <c r="N306" s="154"/>
      <c r="O306" s="154"/>
      <c r="P306" s="154"/>
      <c r="Q306" s="154"/>
      <c r="R306" s="154"/>
      <c r="S306" s="154"/>
      <c r="T306" s="154"/>
      <c r="U306" s="154"/>
      <c r="V306" s="154"/>
      <c r="W306" s="154"/>
      <c r="X306" s="154"/>
      <c r="Y306" s="154"/>
      <c r="Z306" s="154"/>
      <c r="AA306" s="154"/>
      <c r="AB306" s="154"/>
      <c r="AC306" s="154"/>
    </row>
    <row r="307" spans="1:32" ht="15" hidden="1" customHeight="1" x14ac:dyDescent="0.2">
      <c r="A307" s="154"/>
      <c r="B307" s="154"/>
      <c r="C307" s="154"/>
      <c r="D307" s="154"/>
      <c r="E307" s="154"/>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row>
    <row r="308" spans="1:32" ht="43.5" hidden="1" customHeight="1" x14ac:dyDescent="0.2">
      <c r="A308" s="154"/>
      <c r="B308" s="154"/>
      <c r="C308" s="154"/>
      <c r="D308" s="154"/>
      <c r="E308" s="154"/>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row>
    <row r="310" spans="1:32" ht="18" x14ac:dyDescent="0.25">
      <c r="A310" s="556" t="s">
        <v>40</v>
      </c>
      <c r="B310" s="556"/>
      <c r="C310" s="556"/>
      <c r="D310" s="556"/>
      <c r="E310" s="556"/>
      <c r="F310" s="556"/>
      <c r="G310" s="556"/>
      <c r="H310" s="556"/>
      <c r="I310" s="556"/>
      <c r="J310" s="556"/>
      <c r="K310" s="556"/>
      <c r="L310" s="556"/>
      <c r="M310" s="556"/>
      <c r="N310" s="556"/>
      <c r="O310" s="556"/>
      <c r="P310" s="556"/>
      <c r="Q310" s="556"/>
      <c r="R310" s="556"/>
      <c r="S310" s="556"/>
      <c r="T310" s="556"/>
      <c r="U310" s="556"/>
      <c r="V310" s="556"/>
      <c r="W310" s="556"/>
      <c r="X310" s="556"/>
      <c r="Y310" s="556"/>
      <c r="Z310" s="556"/>
      <c r="AA310" s="556"/>
      <c r="AB310" s="556"/>
      <c r="AC310" s="556"/>
      <c r="AE310" s="304" t="s">
        <v>400</v>
      </c>
    </row>
    <row r="312" spans="1:32" ht="15" x14ac:dyDescent="0.25">
      <c r="A312" s="155" t="s">
        <v>321</v>
      </c>
      <c r="B312" s="155" t="s">
        <v>322</v>
      </c>
      <c r="C312" s="155"/>
      <c r="D312" s="155"/>
      <c r="E312" s="155"/>
      <c r="F312" s="155"/>
      <c r="G312" s="155"/>
      <c r="H312" s="155"/>
      <c r="I312" s="155"/>
      <c r="J312" s="155"/>
      <c r="K312" s="155"/>
      <c r="L312" s="155"/>
      <c r="M312" s="155"/>
      <c r="N312" s="155"/>
      <c r="O312" s="155"/>
      <c r="P312" s="155"/>
      <c r="Q312" s="155"/>
      <c r="R312" s="155"/>
      <c r="S312" s="155"/>
      <c r="T312" s="155"/>
      <c r="U312" s="155"/>
      <c r="V312" s="155"/>
      <c r="W312" s="155"/>
      <c r="X312" s="155"/>
      <c r="Y312" s="155"/>
      <c r="Z312" s="155"/>
      <c r="AA312" s="155"/>
      <c r="AB312" s="155"/>
      <c r="AC312" s="155"/>
    </row>
    <row r="314" spans="1:32" ht="15" x14ac:dyDescent="0.25">
      <c r="A314" s="599" t="s">
        <v>100</v>
      </c>
      <c r="B314" s="599"/>
      <c r="C314" s="599"/>
      <c r="D314" s="599"/>
      <c r="E314" s="599"/>
      <c r="F314" s="599"/>
      <c r="G314" s="599"/>
      <c r="H314" s="599"/>
      <c r="I314" s="599"/>
      <c r="J314" s="599"/>
      <c r="K314" s="599"/>
      <c r="L314" s="599"/>
      <c r="M314" s="599"/>
      <c r="N314" s="599"/>
      <c r="O314" s="599"/>
      <c r="P314" s="599"/>
      <c r="Q314" s="599"/>
      <c r="R314" s="599"/>
      <c r="S314" s="599"/>
      <c r="T314" s="599"/>
      <c r="U314" s="599"/>
      <c r="V314" s="599"/>
      <c r="W314" s="599"/>
      <c r="X314" s="599"/>
      <c r="Y314" s="599"/>
      <c r="Z314" s="599"/>
      <c r="AA314" s="599"/>
      <c r="AB314" s="599"/>
      <c r="AC314" s="599"/>
    </row>
    <row r="316" spans="1:32" ht="30.75" customHeight="1" x14ac:dyDescent="0.2">
      <c r="A316" s="411" t="s">
        <v>157</v>
      </c>
      <c r="B316" s="412"/>
      <c r="C316" s="412"/>
      <c r="D316" s="412"/>
      <c r="E316" s="412"/>
      <c r="F316" s="412"/>
      <c r="G316" s="412"/>
      <c r="H316" s="412"/>
      <c r="I316" s="412"/>
      <c r="J316" s="412"/>
      <c r="K316" s="412"/>
      <c r="L316" s="412"/>
      <c r="M316" s="412"/>
      <c r="N316" s="412"/>
      <c r="O316" s="412"/>
      <c r="P316" s="412"/>
      <c r="Q316" s="412"/>
      <c r="R316" s="412"/>
      <c r="S316" s="412"/>
      <c r="T316" s="412"/>
      <c r="U316" s="412"/>
      <c r="V316" s="412"/>
      <c r="W316" s="412"/>
      <c r="X316" s="413"/>
      <c r="Y316" s="444" t="s">
        <v>35</v>
      </c>
      <c r="Z316" s="445"/>
      <c r="AA316" s="445"/>
      <c r="AB316" s="446"/>
      <c r="AC316" s="147"/>
      <c r="AD316" s="4"/>
      <c r="AE316" s="275" t="str">
        <f>IF(AD316=1,AF316,IF(AD316=2,AF317,IF(AD316=3,AF318,IF(AD316=4,AF319,""))))</f>
        <v/>
      </c>
      <c r="AF316" s="121">
        <v>-0.5</v>
      </c>
    </row>
    <row r="317" spans="1:32" ht="20.25" customHeight="1" x14ac:dyDescent="0.2">
      <c r="A317" s="411" t="s">
        <v>158</v>
      </c>
      <c r="B317" s="412"/>
      <c r="C317" s="412"/>
      <c r="D317" s="412"/>
      <c r="E317" s="412"/>
      <c r="F317" s="412"/>
      <c r="G317" s="412"/>
      <c r="H317" s="412"/>
      <c r="I317" s="412"/>
      <c r="J317" s="412"/>
      <c r="K317" s="412"/>
      <c r="L317" s="412"/>
      <c r="M317" s="412"/>
      <c r="N317" s="412"/>
      <c r="O317" s="412"/>
      <c r="P317" s="412"/>
      <c r="Q317" s="412"/>
      <c r="R317" s="412"/>
      <c r="S317" s="412"/>
      <c r="T317" s="412"/>
      <c r="U317" s="412"/>
      <c r="V317" s="412"/>
      <c r="W317" s="412"/>
      <c r="X317" s="413"/>
      <c r="Y317" s="444" t="s">
        <v>36</v>
      </c>
      <c r="Z317" s="445"/>
      <c r="AA317" s="445"/>
      <c r="AB317" s="446"/>
      <c r="AC317" s="147"/>
      <c r="AF317" s="121">
        <v>0</v>
      </c>
    </row>
    <row r="318" spans="1:32" ht="32.25" customHeight="1" x14ac:dyDescent="0.2">
      <c r="A318" s="411" t="s">
        <v>159</v>
      </c>
      <c r="B318" s="412"/>
      <c r="C318" s="412"/>
      <c r="D318" s="412"/>
      <c r="E318" s="412"/>
      <c r="F318" s="412"/>
      <c r="G318" s="412"/>
      <c r="H318" s="412"/>
      <c r="I318" s="412"/>
      <c r="J318" s="412"/>
      <c r="K318" s="412"/>
      <c r="L318" s="412"/>
      <c r="M318" s="412"/>
      <c r="N318" s="412"/>
      <c r="O318" s="412"/>
      <c r="P318" s="412"/>
      <c r="Q318" s="412"/>
      <c r="R318" s="412"/>
      <c r="S318" s="412"/>
      <c r="T318" s="412"/>
      <c r="U318" s="412"/>
      <c r="V318" s="412"/>
      <c r="W318" s="412"/>
      <c r="X318" s="413"/>
      <c r="Y318" s="444" t="s">
        <v>37</v>
      </c>
      <c r="Z318" s="445"/>
      <c r="AA318" s="445"/>
      <c r="AB318" s="446"/>
      <c r="AC318" s="147"/>
      <c r="AF318" s="121">
        <v>0.25</v>
      </c>
    </row>
    <row r="319" spans="1:32" ht="31.5" customHeight="1" x14ac:dyDescent="0.2">
      <c r="A319" s="411" t="s">
        <v>160</v>
      </c>
      <c r="B319" s="412"/>
      <c r="C319" s="412"/>
      <c r="D319" s="412"/>
      <c r="E319" s="412"/>
      <c r="F319" s="412"/>
      <c r="G319" s="412"/>
      <c r="H319" s="412"/>
      <c r="I319" s="412"/>
      <c r="J319" s="412"/>
      <c r="K319" s="412"/>
      <c r="L319" s="412"/>
      <c r="M319" s="412"/>
      <c r="N319" s="412"/>
      <c r="O319" s="412"/>
      <c r="P319" s="412"/>
      <c r="Q319" s="412"/>
      <c r="R319" s="412"/>
      <c r="S319" s="412"/>
      <c r="T319" s="412"/>
      <c r="U319" s="412"/>
      <c r="V319" s="412"/>
      <c r="W319" s="412"/>
      <c r="X319" s="413"/>
      <c r="Y319" s="444" t="s">
        <v>38</v>
      </c>
      <c r="Z319" s="445"/>
      <c r="AA319" s="445"/>
      <c r="AB319" s="446"/>
      <c r="AC319" s="147"/>
      <c r="AF319" s="121">
        <v>0.5</v>
      </c>
    </row>
    <row r="321" spans="1:32" ht="15" customHeight="1" x14ac:dyDescent="0.2">
      <c r="A321" s="477" t="s">
        <v>147</v>
      </c>
      <c r="B321" s="478"/>
      <c r="C321" s="478"/>
      <c r="D321" s="478"/>
      <c r="E321" s="478"/>
      <c r="F321" s="478"/>
      <c r="G321" s="478"/>
      <c r="H321" s="478"/>
      <c r="I321" s="478"/>
      <c r="J321" s="478"/>
      <c r="K321" s="478"/>
      <c r="L321" s="478"/>
      <c r="M321" s="478"/>
      <c r="N321" s="478"/>
      <c r="O321" s="478"/>
      <c r="P321" s="478"/>
      <c r="Q321" s="478"/>
      <c r="R321" s="478"/>
      <c r="S321" s="478"/>
      <c r="T321" s="478"/>
      <c r="U321" s="478"/>
      <c r="V321" s="478"/>
      <c r="W321" s="478"/>
      <c r="X321" s="478"/>
      <c r="Y321" s="478"/>
      <c r="Z321" s="478"/>
      <c r="AA321" s="478"/>
      <c r="AB321" s="478"/>
      <c r="AC321" s="479"/>
    </row>
    <row r="322" spans="1:32" ht="30" customHeight="1" x14ac:dyDescent="0.2">
      <c r="A322" s="425"/>
      <c r="B322" s="426"/>
      <c r="C322" s="426"/>
      <c r="D322" s="426"/>
      <c r="E322" s="426"/>
      <c r="F322" s="426"/>
      <c r="G322" s="426"/>
      <c r="H322" s="426"/>
      <c r="I322" s="426"/>
      <c r="J322" s="426"/>
      <c r="K322" s="426"/>
      <c r="L322" s="426"/>
      <c r="M322" s="426"/>
      <c r="N322" s="426"/>
      <c r="O322" s="426"/>
      <c r="P322" s="426"/>
      <c r="Q322" s="426"/>
      <c r="R322" s="426"/>
      <c r="S322" s="426"/>
      <c r="T322" s="426"/>
      <c r="U322" s="426"/>
      <c r="V322" s="426"/>
      <c r="W322" s="426"/>
      <c r="X322" s="426"/>
      <c r="Y322" s="426"/>
      <c r="Z322" s="426"/>
      <c r="AA322" s="426"/>
      <c r="AB322" s="426"/>
      <c r="AC322" s="427"/>
    </row>
    <row r="325" spans="1:32" ht="15" x14ac:dyDescent="0.25">
      <c r="A325" s="599" t="s">
        <v>101</v>
      </c>
      <c r="B325" s="599"/>
      <c r="C325" s="599"/>
      <c r="D325" s="599"/>
      <c r="E325" s="599"/>
      <c r="F325" s="599"/>
      <c r="G325" s="599"/>
      <c r="H325" s="599"/>
      <c r="I325" s="599"/>
      <c r="J325" s="599"/>
      <c r="K325" s="599"/>
      <c r="L325" s="599"/>
      <c r="M325" s="599"/>
      <c r="N325" s="599"/>
      <c r="O325" s="599"/>
      <c r="P325" s="599"/>
      <c r="Q325" s="599"/>
      <c r="R325" s="599"/>
      <c r="S325" s="599"/>
      <c r="T325" s="599"/>
      <c r="U325" s="599"/>
      <c r="V325" s="599"/>
      <c r="W325" s="599"/>
      <c r="X325" s="599"/>
      <c r="Y325" s="599"/>
      <c r="Z325" s="599"/>
      <c r="AA325" s="599"/>
      <c r="AB325" s="599"/>
      <c r="AC325" s="599"/>
    </row>
    <row r="327" spans="1:32" ht="30.75" customHeight="1" x14ac:dyDescent="0.2">
      <c r="A327" s="411" t="s">
        <v>161</v>
      </c>
      <c r="B327" s="412"/>
      <c r="C327" s="412"/>
      <c r="D327" s="412"/>
      <c r="E327" s="412"/>
      <c r="F327" s="412"/>
      <c r="G327" s="412"/>
      <c r="H327" s="412"/>
      <c r="I327" s="412"/>
      <c r="J327" s="412"/>
      <c r="K327" s="412"/>
      <c r="L327" s="412"/>
      <c r="M327" s="412"/>
      <c r="N327" s="412"/>
      <c r="O327" s="412"/>
      <c r="P327" s="412"/>
      <c r="Q327" s="412"/>
      <c r="R327" s="412"/>
      <c r="S327" s="412"/>
      <c r="T327" s="412"/>
      <c r="U327" s="412"/>
      <c r="V327" s="412"/>
      <c r="W327" s="412"/>
      <c r="X327" s="413"/>
      <c r="Y327" s="444" t="s">
        <v>35</v>
      </c>
      <c r="Z327" s="445"/>
      <c r="AA327" s="445"/>
      <c r="AB327" s="446"/>
      <c r="AC327" s="147"/>
      <c r="AD327" s="4"/>
      <c r="AE327" s="275" t="str">
        <f>IF(AD327=1,AF327,IF(AD327=2,AF328,IF(AD327=3,AF329,IF(AD327=4,AF330,""))))</f>
        <v/>
      </c>
      <c r="AF327" s="121">
        <v>-0.5</v>
      </c>
    </row>
    <row r="328" spans="1:32" ht="29.25" customHeight="1" x14ac:dyDescent="0.2">
      <c r="A328" s="411" t="s">
        <v>162</v>
      </c>
      <c r="B328" s="412"/>
      <c r="C328" s="412"/>
      <c r="D328" s="412"/>
      <c r="E328" s="412"/>
      <c r="F328" s="412"/>
      <c r="G328" s="412"/>
      <c r="H328" s="412"/>
      <c r="I328" s="412"/>
      <c r="J328" s="412"/>
      <c r="K328" s="412"/>
      <c r="L328" s="412"/>
      <c r="M328" s="412"/>
      <c r="N328" s="412"/>
      <c r="O328" s="412"/>
      <c r="P328" s="412"/>
      <c r="Q328" s="412"/>
      <c r="R328" s="412"/>
      <c r="S328" s="412"/>
      <c r="T328" s="412"/>
      <c r="U328" s="412"/>
      <c r="V328" s="412"/>
      <c r="W328" s="412"/>
      <c r="X328" s="413"/>
      <c r="Y328" s="444" t="s">
        <v>36</v>
      </c>
      <c r="Z328" s="445"/>
      <c r="AA328" s="445"/>
      <c r="AB328" s="446"/>
      <c r="AC328" s="147"/>
      <c r="AF328" s="121">
        <v>0</v>
      </c>
    </row>
    <row r="329" spans="1:32" ht="42.75" customHeight="1" x14ac:dyDescent="0.2">
      <c r="A329" s="411" t="s">
        <v>163</v>
      </c>
      <c r="B329" s="412"/>
      <c r="C329" s="412"/>
      <c r="D329" s="412"/>
      <c r="E329" s="412"/>
      <c r="F329" s="412"/>
      <c r="G329" s="412"/>
      <c r="H329" s="412"/>
      <c r="I329" s="412"/>
      <c r="J329" s="412"/>
      <c r="K329" s="412"/>
      <c r="L329" s="412"/>
      <c r="M329" s="412"/>
      <c r="N329" s="412"/>
      <c r="O329" s="412"/>
      <c r="P329" s="412"/>
      <c r="Q329" s="412"/>
      <c r="R329" s="412"/>
      <c r="S329" s="412"/>
      <c r="T329" s="412"/>
      <c r="U329" s="412"/>
      <c r="V329" s="412"/>
      <c r="W329" s="412"/>
      <c r="X329" s="413"/>
      <c r="Y329" s="444" t="s">
        <v>37</v>
      </c>
      <c r="Z329" s="445"/>
      <c r="AA329" s="445"/>
      <c r="AB329" s="446"/>
      <c r="AC329" s="147"/>
      <c r="AF329" s="121">
        <v>0.25</v>
      </c>
    </row>
    <row r="330" spans="1:32" ht="35.25" customHeight="1" x14ac:dyDescent="0.2">
      <c r="A330" s="411" t="s">
        <v>164</v>
      </c>
      <c r="B330" s="412"/>
      <c r="C330" s="412"/>
      <c r="D330" s="412"/>
      <c r="E330" s="412"/>
      <c r="F330" s="412"/>
      <c r="G330" s="412"/>
      <c r="H330" s="412"/>
      <c r="I330" s="412"/>
      <c r="J330" s="412"/>
      <c r="K330" s="412"/>
      <c r="L330" s="412"/>
      <c r="M330" s="412"/>
      <c r="N330" s="412"/>
      <c r="O330" s="412"/>
      <c r="P330" s="412"/>
      <c r="Q330" s="412"/>
      <c r="R330" s="412"/>
      <c r="S330" s="412"/>
      <c r="T330" s="412"/>
      <c r="U330" s="412"/>
      <c r="V330" s="412"/>
      <c r="W330" s="412"/>
      <c r="X330" s="413"/>
      <c r="Y330" s="444" t="s">
        <v>38</v>
      </c>
      <c r="Z330" s="445"/>
      <c r="AA330" s="445"/>
      <c r="AB330" s="446"/>
      <c r="AC330" s="147"/>
      <c r="AF330" s="121">
        <v>0.5</v>
      </c>
    </row>
    <row r="332" spans="1:32" ht="15" customHeight="1" x14ac:dyDescent="0.2">
      <c r="A332" s="477" t="s">
        <v>147</v>
      </c>
      <c r="B332" s="478"/>
      <c r="C332" s="478"/>
      <c r="D332" s="478"/>
      <c r="E332" s="478"/>
      <c r="F332" s="478"/>
      <c r="G332" s="478"/>
      <c r="H332" s="478"/>
      <c r="I332" s="478"/>
      <c r="J332" s="478"/>
      <c r="K332" s="478"/>
      <c r="L332" s="478"/>
      <c r="M332" s="478"/>
      <c r="N332" s="478"/>
      <c r="O332" s="478"/>
      <c r="P332" s="478"/>
      <c r="Q332" s="478"/>
      <c r="R332" s="478"/>
      <c r="S332" s="478"/>
      <c r="T332" s="478"/>
      <c r="U332" s="478"/>
      <c r="V332" s="478"/>
      <c r="W332" s="478"/>
      <c r="X332" s="478"/>
      <c r="Y332" s="478"/>
      <c r="Z332" s="478"/>
      <c r="AA332" s="478"/>
      <c r="AB332" s="478"/>
      <c r="AC332" s="479"/>
    </row>
    <row r="333" spans="1:32" ht="30" customHeight="1" x14ac:dyDescent="0.2">
      <c r="A333" s="425"/>
      <c r="B333" s="426"/>
      <c r="C333" s="426"/>
      <c r="D333" s="426"/>
      <c r="E333" s="426"/>
      <c r="F333" s="426"/>
      <c r="G333" s="426"/>
      <c r="H333" s="426"/>
      <c r="I333" s="426"/>
      <c r="J333" s="426"/>
      <c r="K333" s="426"/>
      <c r="L333" s="426"/>
      <c r="M333" s="426"/>
      <c r="N333" s="426"/>
      <c r="O333" s="426"/>
      <c r="P333" s="426"/>
      <c r="Q333" s="426"/>
      <c r="R333" s="426"/>
      <c r="S333" s="426"/>
      <c r="T333" s="426"/>
      <c r="U333" s="426"/>
      <c r="V333" s="426"/>
      <c r="W333" s="426"/>
      <c r="X333" s="426"/>
      <c r="Y333" s="426"/>
      <c r="Z333" s="426"/>
      <c r="AA333" s="426"/>
      <c r="AB333" s="426"/>
      <c r="AC333" s="427"/>
    </row>
    <row r="336" spans="1:32" ht="117.75" customHeight="1" x14ac:dyDescent="0.2">
      <c r="A336" s="512" t="s">
        <v>193</v>
      </c>
      <c r="B336" s="513"/>
      <c r="C336" s="513"/>
      <c r="D336" s="513"/>
      <c r="E336" s="513"/>
      <c r="F336" s="513"/>
      <c r="G336" s="513"/>
      <c r="H336" s="513"/>
      <c r="I336" s="513"/>
      <c r="J336" s="513"/>
      <c r="K336" s="513"/>
      <c r="L336" s="513"/>
      <c r="M336" s="513"/>
      <c r="N336" s="513"/>
      <c r="O336" s="513"/>
      <c r="P336" s="513"/>
      <c r="Q336" s="513"/>
      <c r="R336" s="513"/>
      <c r="S336" s="513"/>
      <c r="T336" s="513"/>
      <c r="U336" s="513"/>
      <c r="V336" s="513"/>
      <c r="W336" s="513"/>
      <c r="X336" s="513"/>
      <c r="Y336" s="513"/>
      <c r="Z336" s="513"/>
      <c r="AA336" s="513"/>
      <c r="AB336" s="513"/>
      <c r="AC336" s="514"/>
    </row>
    <row r="338" spans="1:34" hidden="1" x14ac:dyDescent="0.2"/>
    <row r="339" spans="1:34" hidden="1" x14ac:dyDescent="0.2"/>
    <row r="340" spans="1:34" hidden="1" x14ac:dyDescent="0.2"/>
    <row r="341" spans="1:34" hidden="1" x14ac:dyDescent="0.2"/>
    <row r="342" spans="1:34" hidden="1" x14ac:dyDescent="0.2"/>
    <row r="343" spans="1:34" hidden="1" x14ac:dyDescent="0.2"/>
    <row r="344" spans="1:34" ht="15" x14ac:dyDescent="0.25">
      <c r="A344" s="155" t="s">
        <v>319</v>
      </c>
      <c r="B344" s="155" t="s">
        <v>320</v>
      </c>
      <c r="C344" s="155"/>
      <c r="D344" s="155"/>
      <c r="E344" s="155"/>
      <c r="F344" s="155"/>
      <c r="G344" s="155"/>
      <c r="H344" s="155"/>
      <c r="I344" s="155"/>
      <c r="J344" s="155"/>
      <c r="K344" s="155"/>
      <c r="L344" s="155"/>
      <c r="M344" s="155"/>
      <c r="N344" s="155"/>
      <c r="O344" s="155"/>
      <c r="P344" s="155"/>
      <c r="Q344" s="155"/>
      <c r="R344" s="155"/>
      <c r="S344" s="155"/>
      <c r="T344" s="155"/>
      <c r="U344" s="155"/>
      <c r="V344" s="155"/>
      <c r="W344" s="155"/>
      <c r="X344" s="155"/>
      <c r="Y344" s="155"/>
      <c r="Z344" s="155"/>
      <c r="AA344" s="155"/>
      <c r="AB344" s="155"/>
      <c r="AC344" s="155"/>
    </row>
    <row r="346" spans="1:34" ht="15" x14ac:dyDescent="0.25">
      <c r="A346" s="554" t="s">
        <v>102</v>
      </c>
      <c r="B346" s="554"/>
      <c r="C346" s="554"/>
      <c r="D346" s="554"/>
      <c r="E346" s="554"/>
      <c r="F346" s="554"/>
      <c r="G346" s="554"/>
      <c r="H346" s="554"/>
      <c r="I346" s="554"/>
      <c r="J346" s="554"/>
      <c r="K346" s="554"/>
      <c r="L346" s="554"/>
      <c r="M346" s="554"/>
      <c r="N346" s="554"/>
      <c r="O346" s="554"/>
      <c r="P346" s="554"/>
      <c r="Q346" s="554"/>
      <c r="R346" s="554"/>
      <c r="S346" s="554"/>
      <c r="T346" s="554"/>
      <c r="U346" s="554"/>
      <c r="V346" s="554"/>
      <c r="W346" s="554"/>
      <c r="X346" s="554"/>
      <c r="Y346" s="554"/>
      <c r="Z346" s="554"/>
      <c r="AA346" s="554"/>
      <c r="AB346" s="554"/>
      <c r="AC346" s="554"/>
    </row>
    <row r="347" spans="1:34" ht="19.5" customHeight="1" x14ac:dyDescent="0.2">
      <c r="A347" s="538" t="s">
        <v>41</v>
      </c>
      <c r="B347" s="449"/>
      <c r="C347" s="449"/>
      <c r="D347" s="449"/>
      <c r="E347" s="449"/>
      <c r="F347" s="449"/>
      <c r="G347" s="449"/>
      <c r="H347" s="449"/>
      <c r="I347" s="449"/>
      <c r="J347" s="449"/>
      <c r="K347" s="449"/>
      <c r="L347" s="449"/>
      <c r="M347" s="449"/>
      <c r="N347" s="449"/>
      <c r="O347" s="449"/>
      <c r="P347" s="449"/>
      <c r="Q347" s="449"/>
      <c r="R347" s="449"/>
      <c r="S347" s="449"/>
      <c r="T347" s="449"/>
      <c r="U347" s="449"/>
      <c r="V347" s="449"/>
      <c r="W347" s="449"/>
      <c r="X347" s="449"/>
      <c r="Y347" s="450"/>
      <c r="Z347" s="536"/>
      <c r="AA347" s="536"/>
      <c r="AB347" s="536"/>
      <c r="AC347" s="536"/>
      <c r="AG347" s="276"/>
    </row>
    <row r="348" spans="1:34" ht="19.5" customHeight="1" x14ac:dyDescent="0.2">
      <c r="A348" s="538" t="s">
        <v>93</v>
      </c>
      <c r="B348" s="449"/>
      <c r="C348" s="449"/>
      <c r="D348" s="449"/>
      <c r="E348" s="449"/>
      <c r="F348" s="449"/>
      <c r="G348" s="449"/>
      <c r="H348" s="449"/>
      <c r="I348" s="449"/>
      <c r="J348" s="449"/>
      <c r="K348" s="449"/>
      <c r="L348" s="449"/>
      <c r="M348" s="449"/>
      <c r="N348" s="449"/>
      <c r="O348" s="449"/>
      <c r="P348" s="449"/>
      <c r="Q348" s="449"/>
      <c r="R348" s="449"/>
      <c r="S348" s="449"/>
      <c r="T348" s="449"/>
      <c r="U348" s="449"/>
      <c r="V348" s="449"/>
      <c r="W348" s="449"/>
      <c r="X348" s="449"/>
      <c r="Y348" s="450"/>
      <c r="Z348" s="536"/>
      <c r="AA348" s="536"/>
      <c r="AB348" s="536"/>
      <c r="AC348" s="536"/>
      <c r="AD348" s="277"/>
      <c r="AG348" s="276"/>
      <c r="AH348" s="276"/>
    </row>
    <row r="349" spans="1:34" ht="19.5" customHeight="1" x14ac:dyDescent="0.2">
      <c r="A349" s="538" t="s">
        <v>42</v>
      </c>
      <c r="B349" s="449"/>
      <c r="C349" s="449"/>
      <c r="D349" s="449"/>
      <c r="E349" s="449"/>
      <c r="F349" s="449"/>
      <c r="G349" s="449"/>
      <c r="H349" s="449"/>
      <c r="I349" s="449"/>
      <c r="J349" s="449"/>
      <c r="K349" s="449"/>
      <c r="L349" s="449"/>
      <c r="M349" s="449"/>
      <c r="N349" s="449"/>
      <c r="O349" s="449"/>
      <c r="P349" s="449"/>
      <c r="Q349" s="449"/>
      <c r="R349" s="449"/>
      <c r="S349" s="449"/>
      <c r="T349" s="449"/>
      <c r="U349" s="449"/>
      <c r="V349" s="449"/>
      <c r="W349" s="449"/>
      <c r="X349" s="449"/>
      <c r="Y349" s="450"/>
      <c r="Z349" s="537">
        <f>Z348-Z347</f>
        <v>0</v>
      </c>
      <c r="AA349" s="537"/>
      <c r="AB349" s="537"/>
      <c r="AC349" s="537"/>
      <c r="AD349" s="277"/>
      <c r="AG349" s="276"/>
      <c r="AH349" s="276"/>
    </row>
    <row r="350" spans="1:34" x14ac:dyDescent="0.2">
      <c r="AE350" s="121" t="s">
        <v>351</v>
      </c>
      <c r="AG350" s="318" t="s">
        <v>354</v>
      </c>
    </row>
    <row r="351" spans="1:34" ht="73.5" customHeight="1" x14ac:dyDescent="0.2">
      <c r="A351" s="440" t="s">
        <v>49</v>
      </c>
      <c r="B351" s="441"/>
      <c r="C351" s="441"/>
      <c r="D351" s="441"/>
      <c r="E351" s="441"/>
      <c r="F351" s="441"/>
      <c r="G351" s="441"/>
      <c r="H351" s="441"/>
      <c r="I351" s="441"/>
      <c r="J351" s="441"/>
      <c r="K351" s="441"/>
      <c r="L351" s="441"/>
      <c r="M351" s="441"/>
      <c r="N351" s="441"/>
      <c r="O351" s="441"/>
      <c r="P351" s="441"/>
      <c r="Q351" s="441"/>
      <c r="R351" s="441"/>
      <c r="S351" s="441"/>
      <c r="T351" s="441"/>
      <c r="U351" s="441"/>
      <c r="V351" s="441"/>
      <c r="W351" s="441"/>
      <c r="X351" s="441"/>
      <c r="Y351" s="441"/>
      <c r="Z351" s="441"/>
      <c r="AA351" s="523" t="s">
        <v>43</v>
      </c>
      <c r="AB351" s="523"/>
      <c r="AC351" s="524"/>
      <c r="AE351" s="275" t="str">
        <f>IF(AE352="","",IF(AND(Z349&gt;0, Z349&gt;=AH351),AG351,IF(AND(Z349&gt;0, Z349&lt;AH351), AG352,IF(Z349=AH353,AG353,IF(AND(Z349&lt;AH353, Z349&gt;AH354), AG354, IF( AND(Z349&lt;AH353, Z349&lt;=AH354),AG355,""))))))</f>
        <v/>
      </c>
      <c r="AF351" s="151" t="s">
        <v>355</v>
      </c>
      <c r="AG351" s="121">
        <v>-1</v>
      </c>
      <c r="AH351" s="276">
        <v>1000</v>
      </c>
    </row>
    <row r="352" spans="1:34" ht="33" customHeight="1" x14ac:dyDescent="0.2">
      <c r="A352" s="525" t="s">
        <v>138</v>
      </c>
      <c r="B352" s="526"/>
      <c r="C352" s="526"/>
      <c r="D352" s="526"/>
      <c r="E352" s="526"/>
      <c r="F352" s="526"/>
      <c r="G352" s="526"/>
      <c r="H352" s="526"/>
      <c r="I352" s="526"/>
      <c r="J352" s="526"/>
      <c r="K352" s="526"/>
      <c r="L352" s="526"/>
      <c r="M352" s="526"/>
      <c r="N352" s="526"/>
      <c r="O352" s="526"/>
      <c r="P352" s="526"/>
      <c r="Q352" s="526"/>
      <c r="R352" s="526"/>
      <c r="S352" s="526"/>
      <c r="T352" s="526"/>
      <c r="U352" s="526"/>
      <c r="V352" s="526"/>
      <c r="W352" s="526"/>
      <c r="X352" s="526"/>
      <c r="Y352" s="526"/>
      <c r="Z352" s="526"/>
      <c r="AA352" s="527" t="s">
        <v>44</v>
      </c>
      <c r="AB352" s="527"/>
      <c r="AC352" s="528"/>
      <c r="AE352" s="316" t="str">
        <f>IF(AND(Z348="",Z347=""),"",Z349)</f>
        <v/>
      </c>
      <c r="AF352" s="153" t="s">
        <v>356</v>
      </c>
      <c r="AG352" s="121">
        <v>-0.5</v>
      </c>
      <c r="AH352" s="276"/>
    </row>
    <row r="353" spans="1:34" ht="18" customHeight="1" x14ac:dyDescent="0.2">
      <c r="A353" s="529" t="s">
        <v>293</v>
      </c>
      <c r="B353" s="530"/>
      <c r="C353" s="530"/>
      <c r="D353" s="530"/>
      <c r="E353" s="530"/>
      <c r="F353" s="530"/>
      <c r="G353" s="530"/>
      <c r="H353" s="530"/>
      <c r="I353" s="530"/>
      <c r="J353" s="530"/>
      <c r="K353" s="530"/>
      <c r="L353" s="530"/>
      <c r="M353" s="530"/>
      <c r="N353" s="530"/>
      <c r="O353" s="530"/>
      <c r="P353" s="530"/>
      <c r="Q353" s="530"/>
      <c r="R353" s="530"/>
      <c r="S353" s="530"/>
      <c r="T353" s="530"/>
      <c r="U353" s="530"/>
      <c r="V353" s="530"/>
      <c r="W353" s="530"/>
      <c r="X353" s="530"/>
      <c r="Y353" s="530"/>
      <c r="Z353" s="530"/>
      <c r="AA353" s="527" t="s">
        <v>45</v>
      </c>
      <c r="AB353" s="527"/>
      <c r="AC353" s="528"/>
      <c r="AG353" s="121">
        <v>0</v>
      </c>
      <c r="AH353" s="276">
        <v>0</v>
      </c>
    </row>
    <row r="354" spans="1:34" ht="15.75" customHeight="1" x14ac:dyDescent="0.2">
      <c r="A354" s="525" t="s">
        <v>48</v>
      </c>
      <c r="B354" s="526"/>
      <c r="C354" s="526"/>
      <c r="D354" s="526"/>
      <c r="E354" s="526"/>
      <c r="F354" s="526"/>
      <c r="G354" s="526"/>
      <c r="H354" s="526"/>
      <c r="I354" s="526"/>
      <c r="J354" s="526"/>
      <c r="K354" s="526"/>
      <c r="L354" s="526"/>
      <c r="M354" s="526"/>
      <c r="N354" s="526"/>
      <c r="O354" s="526"/>
      <c r="P354" s="526"/>
      <c r="Q354" s="526"/>
      <c r="R354" s="526"/>
      <c r="S354" s="526"/>
      <c r="T354" s="526"/>
      <c r="U354" s="526"/>
      <c r="V354" s="526"/>
      <c r="W354" s="526"/>
      <c r="X354" s="526"/>
      <c r="Y354" s="526"/>
      <c r="Z354" s="526"/>
      <c r="AA354" s="531"/>
      <c r="AB354" s="531"/>
      <c r="AC354" s="532"/>
      <c r="AG354" s="121">
        <v>0.5</v>
      </c>
      <c r="AH354" s="276">
        <v>-1000</v>
      </c>
    </row>
    <row r="355" spans="1:34" ht="32.25" customHeight="1" x14ac:dyDescent="0.2">
      <c r="A355" s="480" t="s">
        <v>140</v>
      </c>
      <c r="B355" s="481"/>
      <c r="C355" s="481"/>
      <c r="D355" s="481"/>
      <c r="E355" s="481"/>
      <c r="F355" s="481"/>
      <c r="G355" s="481"/>
      <c r="H355" s="481"/>
      <c r="I355" s="481"/>
      <c r="J355" s="481"/>
      <c r="K355" s="481"/>
      <c r="L355" s="481"/>
      <c r="M355" s="481"/>
      <c r="N355" s="481"/>
      <c r="O355" s="481"/>
      <c r="P355" s="481"/>
      <c r="Q355" s="481"/>
      <c r="R355" s="481"/>
      <c r="S355" s="481"/>
      <c r="T355" s="481"/>
      <c r="U355" s="481"/>
      <c r="V355" s="481"/>
      <c r="W355" s="481"/>
      <c r="X355" s="481"/>
      <c r="Y355" s="481"/>
      <c r="Z355" s="481"/>
      <c r="AA355" s="460" t="s">
        <v>46</v>
      </c>
      <c r="AB355" s="460"/>
      <c r="AC355" s="461"/>
      <c r="AG355" s="121">
        <v>1</v>
      </c>
      <c r="AH355" s="276"/>
    </row>
    <row r="358" spans="1:34" ht="15" x14ac:dyDescent="0.2">
      <c r="A358" s="477" t="s">
        <v>147</v>
      </c>
      <c r="B358" s="478"/>
      <c r="C358" s="478"/>
      <c r="D358" s="478"/>
      <c r="E358" s="478"/>
      <c r="F358" s="478"/>
      <c r="G358" s="478"/>
      <c r="H358" s="478"/>
      <c r="I358" s="478"/>
      <c r="J358" s="478"/>
      <c r="K358" s="478"/>
      <c r="L358" s="478"/>
      <c r="M358" s="478"/>
      <c r="N358" s="478"/>
      <c r="O358" s="478"/>
      <c r="P358" s="478"/>
      <c r="Q358" s="478"/>
      <c r="R358" s="478"/>
      <c r="S358" s="478"/>
      <c r="T358" s="478"/>
      <c r="U358" s="478"/>
      <c r="V358" s="478"/>
      <c r="W358" s="478"/>
      <c r="X358" s="478"/>
      <c r="Y358" s="478"/>
      <c r="Z358" s="478"/>
      <c r="AA358" s="478"/>
      <c r="AB358" s="478"/>
      <c r="AC358" s="479"/>
    </row>
    <row r="359" spans="1:34" ht="30" customHeight="1" x14ac:dyDescent="0.2">
      <c r="A359" s="425"/>
      <c r="B359" s="426"/>
      <c r="C359" s="426"/>
      <c r="D359" s="426"/>
      <c r="E359" s="426"/>
      <c r="F359" s="426"/>
      <c r="G359" s="426"/>
      <c r="H359" s="426"/>
      <c r="I359" s="426"/>
      <c r="J359" s="426"/>
      <c r="K359" s="426"/>
      <c r="L359" s="426"/>
      <c r="M359" s="426"/>
      <c r="N359" s="426"/>
      <c r="O359" s="426"/>
      <c r="P359" s="426"/>
      <c r="Q359" s="426"/>
      <c r="R359" s="426"/>
      <c r="S359" s="426"/>
      <c r="T359" s="426"/>
      <c r="U359" s="426"/>
      <c r="V359" s="426"/>
      <c r="W359" s="426"/>
      <c r="X359" s="426"/>
      <c r="Y359" s="426"/>
      <c r="Z359" s="426"/>
      <c r="AA359" s="426"/>
      <c r="AB359" s="426"/>
      <c r="AC359" s="427"/>
    </row>
    <row r="360" spans="1:34" ht="13.5" customHeight="1" x14ac:dyDescent="0.2">
      <c r="AC360" s="121"/>
    </row>
    <row r="361" spans="1:34" ht="61.5" customHeight="1" x14ac:dyDescent="0.2">
      <c r="A361" s="440" t="s">
        <v>47</v>
      </c>
      <c r="B361" s="441"/>
      <c r="C361" s="441"/>
      <c r="D361" s="441"/>
      <c r="E361" s="441"/>
      <c r="F361" s="441"/>
      <c r="G361" s="441"/>
      <c r="H361" s="441"/>
      <c r="I361" s="441"/>
      <c r="J361" s="441"/>
      <c r="K361" s="441"/>
      <c r="L361" s="441"/>
      <c r="M361" s="441"/>
      <c r="N361" s="441"/>
      <c r="O361" s="441"/>
      <c r="P361" s="441"/>
      <c r="Q361" s="441"/>
      <c r="R361" s="441"/>
      <c r="S361" s="441"/>
      <c r="T361" s="441"/>
      <c r="U361" s="441"/>
      <c r="V361" s="441"/>
      <c r="W361" s="441"/>
      <c r="X361" s="441"/>
      <c r="Y361" s="441"/>
      <c r="Z361" s="441"/>
      <c r="AA361" s="441"/>
      <c r="AB361" s="441"/>
      <c r="AC361" s="442"/>
    </row>
    <row r="362" spans="1:34" ht="63.75" customHeight="1" x14ac:dyDescent="0.2">
      <c r="A362" s="508" t="s">
        <v>103</v>
      </c>
      <c r="B362" s="509"/>
      <c r="C362" s="509"/>
      <c r="D362" s="509"/>
      <c r="E362" s="509"/>
      <c r="F362" s="509"/>
      <c r="G362" s="509"/>
      <c r="H362" s="509"/>
      <c r="I362" s="509"/>
      <c r="J362" s="509"/>
      <c r="K362" s="509"/>
      <c r="L362" s="509"/>
      <c r="M362" s="509"/>
      <c r="N362" s="509"/>
      <c r="O362" s="509"/>
      <c r="P362" s="509"/>
      <c r="Q362" s="509"/>
      <c r="R362" s="509"/>
      <c r="S362" s="509"/>
      <c r="T362" s="509"/>
      <c r="U362" s="509"/>
      <c r="V362" s="509"/>
      <c r="W362" s="509"/>
      <c r="X362" s="509"/>
      <c r="Y362" s="509"/>
      <c r="Z362" s="509"/>
      <c r="AA362" s="509"/>
      <c r="AB362" s="509"/>
      <c r="AC362" s="510"/>
    </row>
    <row r="363" spans="1:34" ht="93" customHeight="1" x14ac:dyDescent="0.2">
      <c r="A363" s="505" t="s">
        <v>134</v>
      </c>
      <c r="B363" s="506"/>
      <c r="C363" s="506"/>
      <c r="D363" s="506"/>
      <c r="E363" s="506"/>
      <c r="F363" s="506"/>
      <c r="G363" s="506"/>
      <c r="H363" s="506"/>
      <c r="I363" s="506"/>
      <c r="J363" s="506"/>
      <c r="K363" s="506"/>
      <c r="L363" s="506"/>
      <c r="M363" s="506"/>
      <c r="N363" s="506"/>
      <c r="O363" s="506"/>
      <c r="P363" s="506"/>
      <c r="Q363" s="506"/>
      <c r="R363" s="506"/>
      <c r="S363" s="506"/>
      <c r="T363" s="506"/>
      <c r="U363" s="506"/>
      <c r="V363" s="506"/>
      <c r="W363" s="506"/>
      <c r="X363" s="506"/>
      <c r="Y363" s="506"/>
      <c r="Z363" s="506"/>
      <c r="AA363" s="506"/>
      <c r="AB363" s="506"/>
      <c r="AC363" s="507"/>
    </row>
    <row r="364" spans="1:34" x14ac:dyDescent="0.2">
      <c r="A364" s="156"/>
      <c r="B364" s="156"/>
      <c r="C364" s="156"/>
      <c r="D364" s="156"/>
      <c r="E364" s="156"/>
      <c r="F364" s="156"/>
      <c r="G364" s="156"/>
      <c r="H364" s="156"/>
      <c r="I364" s="156"/>
      <c r="J364" s="156"/>
      <c r="K364" s="156"/>
      <c r="L364" s="156"/>
      <c r="M364" s="156"/>
      <c r="N364" s="156"/>
      <c r="O364" s="156"/>
      <c r="P364" s="156"/>
      <c r="Q364" s="156"/>
      <c r="R364" s="156"/>
      <c r="S364" s="156"/>
      <c r="T364" s="156"/>
      <c r="U364" s="156"/>
      <c r="V364" s="156"/>
      <c r="W364" s="156"/>
      <c r="X364" s="156"/>
      <c r="Y364" s="156"/>
      <c r="Z364" s="156"/>
      <c r="AA364" s="156"/>
      <c r="AB364" s="156"/>
      <c r="AC364" s="157"/>
    </row>
    <row r="365" spans="1:34" ht="16.5" x14ac:dyDescent="0.3">
      <c r="A365" s="155" t="s">
        <v>318</v>
      </c>
      <c r="B365" s="155" t="s">
        <v>325</v>
      </c>
      <c r="C365" s="155"/>
      <c r="D365" s="155"/>
      <c r="E365" s="155"/>
      <c r="F365" s="155"/>
      <c r="G365" s="155"/>
      <c r="H365" s="155"/>
      <c r="I365" s="155"/>
      <c r="J365" s="155"/>
      <c r="K365" s="155"/>
      <c r="L365" s="155"/>
      <c r="M365" s="155"/>
      <c r="N365" s="155"/>
      <c r="O365" s="155"/>
      <c r="P365" s="155"/>
      <c r="Q365" s="155"/>
      <c r="R365" s="155"/>
      <c r="S365" s="155"/>
      <c r="T365" s="155"/>
      <c r="U365" s="155"/>
      <c r="V365" s="155"/>
      <c r="W365" s="155"/>
      <c r="X365" s="155"/>
      <c r="Y365" s="155"/>
      <c r="Z365" s="155"/>
      <c r="AA365" s="155"/>
      <c r="AB365" s="155"/>
      <c r="AC365" s="155"/>
    </row>
    <row r="366" spans="1:34" x14ac:dyDescent="0.2">
      <c r="Q366" s="158"/>
    </row>
    <row r="367" spans="1:34" ht="34.5" customHeight="1" x14ac:dyDescent="0.25">
      <c r="A367" s="494" t="s">
        <v>104</v>
      </c>
      <c r="B367" s="494"/>
      <c r="C367" s="494"/>
      <c r="D367" s="494"/>
      <c r="E367" s="494"/>
      <c r="F367" s="494"/>
      <c r="G367" s="494"/>
      <c r="H367" s="494"/>
      <c r="I367" s="494"/>
      <c r="J367" s="494"/>
      <c r="K367" s="494"/>
      <c r="L367" s="494"/>
      <c r="M367" s="494"/>
      <c r="N367" s="494"/>
      <c r="O367" s="494"/>
      <c r="P367" s="494"/>
      <c r="Q367" s="494"/>
      <c r="R367" s="494"/>
      <c r="S367" s="494"/>
      <c r="T367" s="494"/>
      <c r="U367" s="494"/>
      <c r="V367" s="494"/>
      <c r="W367" s="494"/>
      <c r="X367" s="494"/>
      <c r="Y367" s="494"/>
      <c r="Z367" s="494"/>
      <c r="AA367" s="494"/>
      <c r="AB367" s="494"/>
      <c r="AC367" s="494"/>
    </row>
    <row r="368" spans="1:34" ht="27.75" customHeight="1" x14ac:dyDescent="0.2">
      <c r="A368" s="411" t="s">
        <v>165</v>
      </c>
      <c r="B368" s="412"/>
      <c r="C368" s="412"/>
      <c r="D368" s="412"/>
      <c r="E368" s="412"/>
      <c r="F368" s="412"/>
      <c r="G368" s="412"/>
      <c r="H368" s="412"/>
      <c r="I368" s="412"/>
      <c r="J368" s="412"/>
      <c r="K368" s="412"/>
      <c r="L368" s="412"/>
      <c r="M368" s="412"/>
      <c r="N368" s="412"/>
      <c r="O368" s="412"/>
      <c r="P368" s="412"/>
      <c r="Q368" s="412"/>
      <c r="R368" s="412"/>
      <c r="S368" s="412"/>
      <c r="T368" s="412"/>
      <c r="U368" s="412"/>
      <c r="V368" s="412"/>
      <c r="W368" s="412"/>
      <c r="X368" s="413"/>
      <c r="Y368" s="430" t="s">
        <v>50</v>
      </c>
      <c r="Z368" s="409"/>
      <c r="AA368" s="409"/>
      <c r="AB368" s="410"/>
      <c r="AC368" s="147"/>
      <c r="AD368" s="4"/>
      <c r="AE368" s="275" t="str">
        <f>IF(AD368=1,AF368,IF(AD368=2,AF369,IF(AD368=3,AF370,IF(AD368=4,AF371,""))))</f>
        <v/>
      </c>
      <c r="AF368" s="121">
        <v>-1</v>
      </c>
    </row>
    <row r="369" spans="1:32" ht="30" customHeight="1" x14ac:dyDescent="0.2">
      <c r="A369" s="411" t="s">
        <v>166</v>
      </c>
      <c r="B369" s="412"/>
      <c r="C369" s="412"/>
      <c r="D369" s="412"/>
      <c r="E369" s="412"/>
      <c r="F369" s="412"/>
      <c r="G369" s="412"/>
      <c r="H369" s="412"/>
      <c r="I369" s="412"/>
      <c r="J369" s="412"/>
      <c r="K369" s="412"/>
      <c r="L369" s="412"/>
      <c r="M369" s="412"/>
      <c r="N369" s="412"/>
      <c r="O369" s="412"/>
      <c r="P369" s="412"/>
      <c r="Q369" s="412"/>
      <c r="R369" s="412"/>
      <c r="S369" s="412"/>
      <c r="T369" s="412"/>
      <c r="U369" s="412"/>
      <c r="V369" s="412"/>
      <c r="W369" s="412"/>
      <c r="X369" s="413"/>
      <c r="Y369" s="430" t="s">
        <v>36</v>
      </c>
      <c r="Z369" s="409"/>
      <c r="AA369" s="409"/>
      <c r="AB369" s="410"/>
      <c r="AC369" s="147"/>
      <c r="AF369" s="121">
        <v>0</v>
      </c>
    </row>
    <row r="370" spans="1:32" ht="30.75" customHeight="1" x14ac:dyDescent="0.2">
      <c r="A370" s="411" t="s">
        <v>167</v>
      </c>
      <c r="B370" s="412"/>
      <c r="C370" s="412"/>
      <c r="D370" s="412"/>
      <c r="E370" s="412"/>
      <c r="F370" s="412"/>
      <c r="G370" s="412"/>
      <c r="H370" s="412"/>
      <c r="I370" s="412"/>
      <c r="J370" s="412"/>
      <c r="K370" s="412"/>
      <c r="L370" s="412"/>
      <c r="M370" s="412"/>
      <c r="N370" s="412"/>
      <c r="O370" s="412"/>
      <c r="P370" s="412"/>
      <c r="Q370" s="412"/>
      <c r="R370" s="412"/>
      <c r="S370" s="412"/>
      <c r="T370" s="412"/>
      <c r="U370" s="412"/>
      <c r="V370" s="412"/>
      <c r="W370" s="412"/>
      <c r="X370" s="413"/>
      <c r="Y370" s="430" t="s">
        <v>38</v>
      </c>
      <c r="Z370" s="409"/>
      <c r="AA370" s="409"/>
      <c r="AB370" s="410"/>
      <c r="AC370" s="147"/>
      <c r="AF370" s="121">
        <v>0.5</v>
      </c>
    </row>
    <row r="371" spans="1:32" ht="32.25" customHeight="1" x14ac:dyDescent="0.2">
      <c r="A371" s="411" t="s">
        <v>168</v>
      </c>
      <c r="B371" s="412"/>
      <c r="C371" s="412"/>
      <c r="D371" s="412"/>
      <c r="E371" s="412"/>
      <c r="F371" s="412"/>
      <c r="G371" s="412"/>
      <c r="H371" s="412"/>
      <c r="I371" s="412"/>
      <c r="J371" s="412"/>
      <c r="K371" s="412"/>
      <c r="L371" s="412"/>
      <c r="M371" s="412"/>
      <c r="N371" s="412"/>
      <c r="O371" s="412"/>
      <c r="P371" s="412"/>
      <c r="Q371" s="412"/>
      <c r="R371" s="412"/>
      <c r="S371" s="412"/>
      <c r="T371" s="412"/>
      <c r="U371" s="412"/>
      <c r="V371" s="412"/>
      <c r="W371" s="412"/>
      <c r="X371" s="413"/>
      <c r="Y371" s="430" t="s">
        <v>51</v>
      </c>
      <c r="Z371" s="409"/>
      <c r="AA371" s="409"/>
      <c r="AB371" s="410"/>
      <c r="AC371" s="147"/>
      <c r="AF371" s="121">
        <v>1</v>
      </c>
    </row>
    <row r="373" spans="1:32" hidden="1" x14ac:dyDescent="0.2"/>
    <row r="374" spans="1:32" hidden="1" x14ac:dyDescent="0.2"/>
    <row r="375" spans="1:32" hidden="1" x14ac:dyDescent="0.2"/>
    <row r="376" spans="1:32" hidden="1" x14ac:dyDescent="0.2"/>
    <row r="377" spans="1:32" hidden="1" x14ac:dyDescent="0.2"/>
    <row r="379" spans="1:32" ht="15" customHeight="1" x14ac:dyDescent="0.2">
      <c r="A379" s="477" t="s">
        <v>147</v>
      </c>
      <c r="B379" s="478"/>
      <c r="C379" s="478"/>
      <c r="D379" s="478"/>
      <c r="E379" s="478"/>
      <c r="F379" s="478"/>
      <c r="G379" s="478"/>
      <c r="H379" s="478"/>
      <c r="I379" s="478"/>
      <c r="J379" s="478"/>
      <c r="K379" s="478"/>
      <c r="L379" s="478"/>
      <c r="M379" s="478"/>
      <c r="N379" s="478"/>
      <c r="O379" s="478"/>
      <c r="P379" s="478"/>
      <c r="Q379" s="478"/>
      <c r="R379" s="478"/>
      <c r="S379" s="478"/>
      <c r="T379" s="478"/>
      <c r="U379" s="478"/>
      <c r="V379" s="478"/>
      <c r="W379" s="478"/>
      <c r="X379" s="478"/>
      <c r="Y379" s="478"/>
      <c r="Z379" s="478"/>
      <c r="AA379" s="478"/>
      <c r="AB379" s="478"/>
      <c r="AC379" s="479"/>
    </row>
    <row r="380" spans="1:32" ht="30" customHeight="1" x14ac:dyDescent="0.2">
      <c r="A380" s="425"/>
      <c r="B380" s="426"/>
      <c r="C380" s="426"/>
      <c r="D380" s="426"/>
      <c r="E380" s="426"/>
      <c r="F380" s="426"/>
      <c r="G380" s="426"/>
      <c r="H380" s="426"/>
      <c r="I380" s="426"/>
      <c r="J380" s="426"/>
      <c r="K380" s="426"/>
      <c r="L380" s="426"/>
      <c r="M380" s="426"/>
      <c r="N380" s="426"/>
      <c r="O380" s="426"/>
      <c r="P380" s="426"/>
      <c r="Q380" s="426"/>
      <c r="R380" s="426"/>
      <c r="S380" s="426"/>
      <c r="T380" s="426"/>
      <c r="U380" s="426"/>
      <c r="V380" s="426"/>
      <c r="W380" s="426"/>
      <c r="X380" s="426"/>
      <c r="Y380" s="426"/>
      <c r="Z380" s="426"/>
      <c r="AA380" s="426"/>
      <c r="AB380" s="426"/>
      <c r="AC380" s="427"/>
    </row>
    <row r="381" spans="1:32" ht="14.25" customHeight="1" x14ac:dyDescent="0.2">
      <c r="AC381" s="121"/>
    </row>
    <row r="382" spans="1:32" ht="239.25" customHeight="1" x14ac:dyDescent="0.2">
      <c r="A382" s="512" t="s">
        <v>306</v>
      </c>
      <c r="B382" s="513"/>
      <c r="C382" s="513"/>
      <c r="D382" s="513"/>
      <c r="E382" s="513"/>
      <c r="F382" s="513"/>
      <c r="G382" s="513"/>
      <c r="H382" s="513"/>
      <c r="I382" s="513"/>
      <c r="J382" s="513"/>
      <c r="K382" s="513"/>
      <c r="L382" s="513"/>
      <c r="M382" s="513"/>
      <c r="N382" s="513"/>
      <c r="O382" s="513"/>
      <c r="P382" s="513"/>
      <c r="Q382" s="513"/>
      <c r="R382" s="513"/>
      <c r="S382" s="513"/>
      <c r="T382" s="513"/>
      <c r="U382" s="513"/>
      <c r="V382" s="513"/>
      <c r="W382" s="513"/>
      <c r="X382" s="513"/>
      <c r="Y382" s="513"/>
      <c r="Z382" s="513"/>
      <c r="AA382" s="513"/>
      <c r="AB382" s="513"/>
      <c r="AC382" s="514"/>
    </row>
    <row r="385" spans="1:32" ht="15" customHeight="1" x14ac:dyDescent="0.25">
      <c r="A385" s="155" t="s">
        <v>317</v>
      </c>
      <c r="B385" s="155" t="s">
        <v>219</v>
      </c>
      <c r="C385" s="155"/>
      <c r="D385" s="155"/>
      <c r="E385" s="155"/>
      <c r="F385" s="155"/>
      <c r="G385" s="155"/>
      <c r="H385" s="155"/>
      <c r="I385" s="155"/>
      <c r="J385" s="155"/>
      <c r="K385" s="155"/>
      <c r="L385" s="155"/>
      <c r="M385" s="155"/>
      <c r="N385" s="155"/>
      <c r="O385" s="155"/>
      <c r="P385" s="155"/>
      <c r="Q385" s="155"/>
      <c r="R385" s="155"/>
      <c r="S385" s="155"/>
      <c r="T385" s="155"/>
      <c r="U385" s="155"/>
      <c r="V385" s="155"/>
      <c r="W385" s="155"/>
      <c r="X385" s="155"/>
      <c r="Y385" s="155"/>
      <c r="Z385" s="155"/>
      <c r="AA385" s="155"/>
      <c r="AB385" s="155"/>
      <c r="AC385" s="155"/>
    </row>
    <row r="386" spans="1:32" ht="14.25" customHeight="1" x14ac:dyDescent="0.2">
      <c r="Q386" s="158"/>
    </row>
    <row r="387" spans="1:32" ht="46.5" customHeight="1" x14ac:dyDescent="0.2">
      <c r="A387" s="462" t="s">
        <v>105</v>
      </c>
      <c r="B387" s="462"/>
      <c r="C387" s="462"/>
      <c r="D387" s="462"/>
      <c r="E387" s="462"/>
      <c r="F387" s="462"/>
      <c r="G387" s="462"/>
      <c r="H387" s="462"/>
      <c r="I387" s="462"/>
      <c r="J387" s="462"/>
      <c r="K387" s="462"/>
      <c r="L387" s="462"/>
      <c r="M387" s="462"/>
      <c r="N387" s="462"/>
      <c r="O387" s="462"/>
      <c r="P387" s="462"/>
      <c r="Q387" s="462"/>
      <c r="R387" s="462"/>
      <c r="S387" s="462"/>
      <c r="T387" s="462"/>
      <c r="U387" s="462"/>
      <c r="V387" s="462"/>
      <c r="W387" s="462"/>
      <c r="X387" s="462"/>
      <c r="Y387" s="462"/>
      <c r="Z387" s="462"/>
      <c r="AA387" s="462"/>
      <c r="AB387" s="462"/>
      <c r="AC387" s="462"/>
    </row>
    <row r="388" spans="1:32" ht="31.5" customHeight="1" x14ac:dyDescent="0.2">
      <c r="A388" s="448" t="s">
        <v>169</v>
      </c>
      <c r="B388" s="449"/>
      <c r="C388" s="449"/>
      <c r="D388" s="449"/>
      <c r="E388" s="449"/>
      <c r="F388" s="449"/>
      <c r="G388" s="449"/>
      <c r="H388" s="449"/>
      <c r="I388" s="449"/>
      <c r="J388" s="449"/>
      <c r="K388" s="449"/>
      <c r="L388" s="449"/>
      <c r="M388" s="449"/>
      <c r="N388" s="449"/>
      <c r="O388" s="449"/>
      <c r="P388" s="449"/>
      <c r="Q388" s="449"/>
      <c r="R388" s="449"/>
      <c r="S388" s="449"/>
      <c r="T388" s="449"/>
      <c r="U388" s="449"/>
      <c r="V388" s="449"/>
      <c r="W388" s="449"/>
      <c r="X388" s="450"/>
      <c r="Y388" s="429" t="s">
        <v>36</v>
      </c>
      <c r="Z388" s="429"/>
      <c r="AA388" s="429"/>
      <c r="AB388" s="429"/>
      <c r="AC388" s="147"/>
      <c r="AD388" s="4"/>
      <c r="AE388" s="275" t="str">
        <f>IF(AD388=1,AF388,IF(AD388=2,AF390,""))</f>
        <v/>
      </c>
      <c r="AF388" s="121">
        <v>0</v>
      </c>
    </row>
    <row r="389" spans="1:32" ht="31.5" hidden="1" customHeight="1" x14ac:dyDescent="0.2">
      <c r="A389" s="292"/>
      <c r="B389" s="293"/>
      <c r="C389" s="293"/>
      <c r="D389" s="293"/>
      <c r="E389" s="293"/>
      <c r="F389" s="293"/>
      <c r="G389" s="293"/>
      <c r="H389" s="293"/>
      <c r="I389" s="293"/>
      <c r="J389" s="293"/>
      <c r="K389" s="293"/>
      <c r="L389" s="293"/>
      <c r="M389" s="293"/>
      <c r="N389" s="293"/>
      <c r="O389" s="293"/>
      <c r="P389" s="293"/>
      <c r="Q389" s="293"/>
      <c r="R389" s="293"/>
      <c r="S389" s="293"/>
      <c r="T389" s="293"/>
      <c r="U389" s="293"/>
      <c r="V389" s="293"/>
      <c r="W389" s="293"/>
      <c r="X389" s="294"/>
      <c r="Y389" s="296"/>
      <c r="Z389" s="296"/>
      <c r="AA389" s="296"/>
      <c r="AB389" s="296"/>
      <c r="AC389" s="147"/>
      <c r="AD389" s="298"/>
      <c r="AE389" s="272"/>
    </row>
    <row r="390" spans="1:32" ht="39" customHeight="1" x14ac:dyDescent="0.2">
      <c r="A390" s="448" t="s">
        <v>170</v>
      </c>
      <c r="B390" s="449"/>
      <c r="C390" s="449"/>
      <c r="D390" s="449"/>
      <c r="E390" s="449"/>
      <c r="F390" s="449"/>
      <c r="G390" s="449"/>
      <c r="H390" s="449"/>
      <c r="I390" s="449"/>
      <c r="J390" s="449"/>
      <c r="K390" s="449"/>
      <c r="L390" s="449"/>
      <c r="M390" s="449"/>
      <c r="N390" s="449"/>
      <c r="O390" s="449"/>
      <c r="P390" s="449"/>
      <c r="Q390" s="449"/>
      <c r="R390" s="449"/>
      <c r="S390" s="449"/>
      <c r="T390" s="449"/>
      <c r="U390" s="449"/>
      <c r="V390" s="449"/>
      <c r="W390" s="449"/>
      <c r="X390" s="450"/>
      <c r="Y390" s="429" t="s">
        <v>51</v>
      </c>
      <c r="Z390" s="429"/>
      <c r="AA390" s="429"/>
      <c r="AB390" s="429"/>
      <c r="AC390" s="147"/>
      <c r="AF390" s="121">
        <v>1</v>
      </c>
    </row>
    <row r="393" spans="1:32" ht="15" x14ac:dyDescent="0.2">
      <c r="A393" s="477" t="s">
        <v>147</v>
      </c>
      <c r="B393" s="478"/>
      <c r="C393" s="478"/>
      <c r="D393" s="478"/>
      <c r="E393" s="478"/>
      <c r="F393" s="478"/>
      <c r="G393" s="478"/>
      <c r="H393" s="478"/>
      <c r="I393" s="478"/>
      <c r="J393" s="478"/>
      <c r="K393" s="478"/>
      <c r="L393" s="478"/>
      <c r="M393" s="478"/>
      <c r="N393" s="478"/>
      <c r="O393" s="478"/>
      <c r="P393" s="478"/>
      <c r="Q393" s="478"/>
      <c r="R393" s="478"/>
      <c r="S393" s="478"/>
      <c r="T393" s="478"/>
      <c r="U393" s="478"/>
      <c r="V393" s="478"/>
      <c r="W393" s="478"/>
      <c r="X393" s="478"/>
      <c r="Y393" s="478"/>
      <c r="Z393" s="478"/>
      <c r="AA393" s="478"/>
      <c r="AB393" s="478"/>
      <c r="AC393" s="479"/>
    </row>
    <row r="394" spans="1:32" ht="30" customHeight="1" x14ac:dyDescent="0.2">
      <c r="A394" s="515"/>
      <c r="B394" s="516"/>
      <c r="C394" s="516"/>
      <c r="D394" s="516"/>
      <c r="E394" s="516"/>
      <c r="F394" s="516"/>
      <c r="G394" s="516"/>
      <c r="H394" s="516"/>
      <c r="I394" s="516"/>
      <c r="J394" s="516"/>
      <c r="K394" s="516"/>
      <c r="L394" s="516"/>
      <c r="M394" s="516"/>
      <c r="N394" s="516"/>
      <c r="O394" s="516"/>
      <c r="P394" s="516"/>
      <c r="Q394" s="516"/>
      <c r="R394" s="516"/>
      <c r="S394" s="516"/>
      <c r="T394" s="516"/>
      <c r="U394" s="516"/>
      <c r="V394" s="516"/>
      <c r="W394" s="516"/>
      <c r="X394" s="516"/>
      <c r="Y394" s="516"/>
      <c r="Z394" s="516"/>
      <c r="AA394" s="516"/>
      <c r="AB394" s="516"/>
      <c r="AC394" s="517"/>
    </row>
    <row r="395" spans="1:32" s="278" customFormat="1" ht="14.25" customHeight="1" x14ac:dyDescent="0.2">
      <c r="A395" s="128"/>
      <c r="B395" s="128"/>
      <c r="C395" s="128"/>
      <c r="D395" s="128"/>
      <c r="E395" s="128"/>
      <c r="F395" s="128"/>
      <c r="G395" s="128"/>
      <c r="H395" s="128"/>
      <c r="I395" s="128"/>
      <c r="J395" s="128"/>
      <c r="K395" s="128"/>
      <c r="L395" s="128"/>
      <c r="M395" s="128"/>
      <c r="N395" s="128"/>
      <c r="O395" s="128"/>
      <c r="P395" s="128"/>
      <c r="Q395" s="128"/>
      <c r="R395" s="128"/>
      <c r="S395" s="128"/>
      <c r="T395" s="128"/>
      <c r="U395" s="128"/>
      <c r="V395" s="128"/>
      <c r="W395" s="128"/>
      <c r="X395" s="128"/>
      <c r="Y395" s="128"/>
      <c r="Z395" s="128"/>
      <c r="AA395" s="128"/>
      <c r="AB395" s="128"/>
      <c r="AC395" s="128"/>
      <c r="AD395" s="164"/>
    </row>
    <row r="396" spans="1:32" ht="188.25" customHeight="1" x14ac:dyDescent="0.2">
      <c r="A396" s="512" t="s">
        <v>52</v>
      </c>
      <c r="B396" s="513"/>
      <c r="C396" s="513"/>
      <c r="D396" s="513"/>
      <c r="E396" s="513"/>
      <c r="F396" s="513"/>
      <c r="G396" s="513"/>
      <c r="H396" s="513"/>
      <c r="I396" s="513"/>
      <c r="J396" s="513"/>
      <c r="K396" s="513"/>
      <c r="L396" s="513"/>
      <c r="M396" s="513"/>
      <c r="N396" s="513"/>
      <c r="O396" s="513"/>
      <c r="P396" s="513"/>
      <c r="Q396" s="513"/>
      <c r="R396" s="513"/>
      <c r="S396" s="513"/>
      <c r="T396" s="513"/>
      <c r="U396" s="513"/>
      <c r="V396" s="513"/>
      <c r="W396" s="513"/>
      <c r="X396" s="513"/>
      <c r="Y396" s="513"/>
      <c r="Z396" s="513"/>
      <c r="AA396" s="513"/>
      <c r="AB396" s="513"/>
      <c r="AC396" s="514"/>
    </row>
    <row r="398" spans="1:32" hidden="1" x14ac:dyDescent="0.2"/>
    <row r="399" spans="1:32" hidden="1" x14ac:dyDescent="0.2"/>
    <row r="400" spans="1:32" hidden="1" x14ac:dyDescent="0.2"/>
    <row r="401" spans="1:32" hidden="1" x14ac:dyDescent="0.2"/>
    <row r="402" spans="1:32" hidden="1" x14ac:dyDescent="0.2"/>
    <row r="404" spans="1:32" ht="15" x14ac:dyDescent="0.25">
      <c r="A404" s="155" t="s">
        <v>316</v>
      </c>
      <c r="B404" s="155" t="s">
        <v>220</v>
      </c>
      <c r="C404" s="155"/>
      <c r="D404" s="155"/>
      <c r="E404" s="155"/>
      <c r="F404" s="155"/>
      <c r="G404" s="155"/>
      <c r="H404" s="155"/>
      <c r="I404" s="155"/>
      <c r="J404" s="155"/>
      <c r="K404" s="155"/>
      <c r="L404" s="155"/>
      <c r="M404" s="155"/>
      <c r="N404" s="155"/>
      <c r="O404" s="155"/>
      <c r="P404" s="155"/>
      <c r="Q404" s="155"/>
      <c r="R404" s="155"/>
      <c r="S404" s="155"/>
      <c r="T404" s="155"/>
      <c r="U404" s="155"/>
      <c r="V404" s="155"/>
      <c r="W404" s="155"/>
      <c r="X404" s="155"/>
      <c r="Y404" s="155"/>
      <c r="Z404" s="155"/>
      <c r="AA404" s="155"/>
      <c r="AB404" s="155"/>
      <c r="AC404" s="155"/>
    </row>
    <row r="406" spans="1:32" ht="30.75" customHeight="1" x14ac:dyDescent="0.2">
      <c r="A406" s="511" t="s">
        <v>144</v>
      </c>
      <c r="B406" s="511"/>
      <c r="C406" s="511"/>
      <c r="D406" s="511"/>
      <c r="E406" s="511"/>
      <c r="F406" s="511"/>
      <c r="G406" s="511"/>
      <c r="H406" s="511"/>
      <c r="I406" s="511"/>
      <c r="J406" s="511"/>
      <c r="K406" s="511"/>
      <c r="L406" s="511"/>
      <c r="M406" s="511"/>
      <c r="N406" s="511"/>
      <c r="O406" s="511"/>
      <c r="P406" s="511"/>
      <c r="Q406" s="511"/>
      <c r="R406" s="511"/>
      <c r="S406" s="511"/>
      <c r="T406" s="511"/>
      <c r="U406" s="511"/>
      <c r="V406" s="511"/>
      <c r="W406" s="511"/>
      <c r="X406" s="511"/>
      <c r="Y406" s="511"/>
      <c r="Z406" s="511"/>
      <c r="AA406" s="511"/>
      <c r="AB406" s="511"/>
      <c r="AC406" s="511"/>
    </row>
    <row r="407" spans="1:32" ht="16.5" customHeight="1" x14ac:dyDescent="0.2">
      <c r="A407" s="159"/>
      <c r="B407" s="159"/>
      <c r="C407" s="159"/>
      <c r="D407" s="159"/>
      <c r="E407" s="159"/>
      <c r="F407" s="159"/>
      <c r="G407" s="159"/>
      <c r="H407" s="159"/>
      <c r="I407" s="159"/>
      <c r="J407" s="159"/>
      <c r="K407" s="159"/>
      <c r="L407" s="159"/>
      <c r="M407" s="159"/>
      <c r="N407" s="159"/>
      <c r="O407" s="159"/>
      <c r="P407" s="159"/>
      <c r="Q407" s="159"/>
      <c r="R407" s="159"/>
      <c r="S407" s="159"/>
      <c r="T407" s="159"/>
      <c r="U407" s="159"/>
      <c r="V407" s="159"/>
      <c r="W407" s="159"/>
      <c r="X407" s="159"/>
      <c r="Y407" s="159"/>
      <c r="Z407" s="159"/>
      <c r="AA407" s="159"/>
      <c r="AB407" s="159"/>
      <c r="AC407" s="159"/>
    </row>
    <row r="408" spans="1:32" ht="33.75" customHeight="1" x14ac:dyDescent="0.2">
      <c r="A408" s="439" t="s">
        <v>143</v>
      </c>
      <c r="B408" s="439"/>
      <c r="C408" s="439"/>
      <c r="D408" s="439"/>
      <c r="E408" s="439"/>
      <c r="F408" s="439"/>
      <c r="G408" s="439"/>
      <c r="H408" s="439"/>
      <c r="I408" s="439"/>
      <c r="J408" s="439"/>
      <c r="K408" s="439"/>
      <c r="L408" s="439"/>
      <c r="M408" s="439"/>
      <c r="N408" s="439"/>
      <c r="O408" s="439"/>
      <c r="P408" s="439"/>
      <c r="Q408" s="439"/>
      <c r="R408" s="439"/>
      <c r="S408" s="439"/>
      <c r="T408" s="439"/>
      <c r="U408" s="439"/>
      <c r="V408" s="439"/>
      <c r="W408" s="439"/>
      <c r="X408" s="439"/>
      <c r="Y408" s="439"/>
      <c r="Z408" s="439"/>
      <c r="AA408" s="439"/>
      <c r="AB408" s="439"/>
      <c r="AC408" s="160"/>
    </row>
    <row r="409" spans="1:32" ht="45" customHeight="1" x14ac:dyDescent="0.2">
      <c r="A409" s="420" t="s">
        <v>294</v>
      </c>
      <c r="B409" s="421"/>
      <c r="C409" s="421"/>
      <c r="D409" s="421"/>
      <c r="E409" s="421"/>
      <c r="F409" s="421"/>
      <c r="G409" s="421"/>
      <c r="H409" s="421"/>
      <c r="I409" s="421"/>
      <c r="J409" s="421"/>
      <c r="K409" s="421"/>
      <c r="L409" s="421"/>
      <c r="M409" s="421"/>
      <c r="N409" s="421"/>
      <c r="O409" s="421"/>
      <c r="P409" s="421"/>
      <c r="Q409" s="421"/>
      <c r="R409" s="421"/>
      <c r="S409" s="421"/>
      <c r="T409" s="421"/>
      <c r="U409" s="421"/>
      <c r="V409" s="421"/>
      <c r="W409" s="421"/>
      <c r="X409" s="422"/>
      <c r="Y409" s="414" t="s">
        <v>36</v>
      </c>
      <c r="Z409" s="415"/>
      <c r="AA409" s="415"/>
      <c r="AB409" s="416"/>
      <c r="AC409" s="161"/>
      <c r="AD409" s="4"/>
      <c r="AE409" s="275" t="str">
        <f>IF(AD409=1,AF409,IF(AD409=2,AF410,""))</f>
        <v/>
      </c>
      <c r="AF409" s="121">
        <v>0</v>
      </c>
    </row>
    <row r="410" spans="1:32" ht="32.25" customHeight="1" x14ac:dyDescent="0.2">
      <c r="A410" s="594" t="s">
        <v>191</v>
      </c>
      <c r="B410" s="595"/>
      <c r="C410" s="595"/>
      <c r="D410" s="595"/>
      <c r="E410" s="595"/>
      <c r="F410" s="595"/>
      <c r="G410" s="595"/>
      <c r="H410" s="595"/>
      <c r="I410" s="595"/>
      <c r="J410" s="595"/>
      <c r="K410" s="595"/>
      <c r="L410" s="595"/>
      <c r="M410" s="595"/>
      <c r="N410" s="595"/>
      <c r="O410" s="595"/>
      <c r="P410" s="595"/>
      <c r="Q410" s="595"/>
      <c r="R410" s="595"/>
      <c r="S410" s="595"/>
      <c r="T410" s="595"/>
      <c r="U410" s="595"/>
      <c r="V410" s="595"/>
      <c r="W410" s="595"/>
      <c r="X410" s="596"/>
      <c r="Y410" s="417" t="s">
        <v>38</v>
      </c>
      <c r="Z410" s="418"/>
      <c r="AA410" s="418"/>
      <c r="AB410" s="419"/>
      <c r="AC410" s="147"/>
      <c r="AF410" s="121">
        <v>0.5</v>
      </c>
    </row>
    <row r="411" spans="1:32" ht="33" customHeight="1" x14ac:dyDescent="0.2">
      <c r="A411" s="162" t="s">
        <v>141</v>
      </c>
      <c r="B411" s="163"/>
      <c r="C411" s="163"/>
      <c r="D411" s="163"/>
      <c r="E411" s="163"/>
      <c r="F411" s="163"/>
      <c r="G411" s="163"/>
      <c r="H411" s="163"/>
      <c r="I411" s="163"/>
      <c r="J411" s="163"/>
      <c r="K411" s="163"/>
      <c r="L411" s="163"/>
      <c r="M411" s="163"/>
      <c r="N411" s="163"/>
      <c r="O411" s="163"/>
      <c r="P411" s="163"/>
      <c r="Q411" s="163"/>
      <c r="R411" s="163"/>
      <c r="S411" s="163"/>
      <c r="T411" s="163"/>
      <c r="U411" s="163"/>
      <c r="V411" s="163"/>
      <c r="W411" s="163"/>
      <c r="X411" s="163"/>
      <c r="Y411" s="164"/>
      <c r="Z411" s="164"/>
      <c r="AA411" s="164"/>
      <c r="AB411" s="164"/>
      <c r="AC411" s="127"/>
    </row>
    <row r="412" spans="1:32" ht="36" customHeight="1" x14ac:dyDescent="0.2">
      <c r="A412" s="447" t="s">
        <v>142</v>
      </c>
      <c r="B412" s="447"/>
      <c r="C412" s="447"/>
      <c r="D412" s="447"/>
      <c r="E412" s="447"/>
      <c r="F412" s="447"/>
      <c r="G412" s="447"/>
      <c r="H412" s="447"/>
      <c r="I412" s="447"/>
      <c r="J412" s="447"/>
      <c r="K412" s="447"/>
      <c r="L412" s="447"/>
      <c r="M412" s="447"/>
      <c r="N412" s="447"/>
      <c r="O412" s="447"/>
      <c r="P412" s="447"/>
      <c r="Q412" s="447"/>
      <c r="R412" s="447"/>
      <c r="S412" s="447"/>
      <c r="T412" s="447"/>
      <c r="U412" s="447"/>
      <c r="V412" s="447"/>
      <c r="W412" s="447"/>
      <c r="X412" s="447"/>
      <c r="Y412" s="447"/>
      <c r="Z412" s="447"/>
      <c r="AA412" s="447"/>
      <c r="AB412" s="447"/>
      <c r="AC412" s="127"/>
    </row>
    <row r="413" spans="1:32" ht="47.25" customHeight="1" x14ac:dyDescent="0.2">
      <c r="A413" s="424" t="s">
        <v>171</v>
      </c>
      <c r="B413" s="424"/>
      <c r="C413" s="424"/>
      <c r="D413" s="424"/>
      <c r="E413" s="424"/>
      <c r="F413" s="424"/>
      <c r="G413" s="424"/>
      <c r="H413" s="424"/>
      <c r="I413" s="424"/>
      <c r="J413" s="424"/>
      <c r="K413" s="424"/>
      <c r="L413" s="424"/>
      <c r="M413" s="424"/>
      <c r="N413" s="424"/>
      <c r="O413" s="424"/>
      <c r="P413" s="424"/>
      <c r="Q413" s="424"/>
      <c r="R413" s="424"/>
      <c r="S413" s="424"/>
      <c r="T413" s="424"/>
      <c r="U413" s="424"/>
      <c r="V413" s="424"/>
      <c r="W413" s="424"/>
      <c r="X413" s="424"/>
      <c r="Y413" s="443" t="s">
        <v>36</v>
      </c>
      <c r="Z413" s="443"/>
      <c r="AA413" s="443"/>
      <c r="AB413" s="443"/>
      <c r="AC413" s="147"/>
      <c r="AE413" s="275" t="str">
        <f>IF(AD409=3,AF409,IF(AD409=4,AF410,""))</f>
        <v/>
      </c>
    </row>
    <row r="414" spans="1:32" ht="33.75" customHeight="1" x14ac:dyDescent="0.2">
      <c r="A414" s="424" t="s">
        <v>192</v>
      </c>
      <c r="B414" s="424"/>
      <c r="C414" s="424"/>
      <c r="D414" s="424"/>
      <c r="E414" s="424"/>
      <c r="F414" s="424"/>
      <c r="G414" s="424"/>
      <c r="H414" s="424"/>
      <c r="I414" s="424"/>
      <c r="J414" s="424"/>
      <c r="K414" s="424"/>
      <c r="L414" s="424"/>
      <c r="M414" s="424"/>
      <c r="N414" s="424"/>
      <c r="O414" s="424"/>
      <c r="P414" s="424"/>
      <c r="Q414" s="424"/>
      <c r="R414" s="424"/>
      <c r="S414" s="424"/>
      <c r="T414" s="424"/>
      <c r="U414" s="424"/>
      <c r="V414" s="424"/>
      <c r="W414" s="424"/>
      <c r="X414" s="424"/>
      <c r="Y414" s="443" t="s">
        <v>38</v>
      </c>
      <c r="Z414" s="443"/>
      <c r="AA414" s="443"/>
      <c r="AB414" s="443"/>
      <c r="AC414" s="147"/>
    </row>
    <row r="416" spans="1:32" ht="15" customHeight="1" x14ac:dyDescent="0.2">
      <c r="A416" s="477" t="s">
        <v>147</v>
      </c>
      <c r="B416" s="478"/>
      <c r="C416" s="478"/>
      <c r="D416" s="478"/>
      <c r="E416" s="478"/>
      <c r="F416" s="478"/>
      <c r="G416" s="478"/>
      <c r="H416" s="478"/>
      <c r="I416" s="478"/>
      <c r="J416" s="478"/>
      <c r="K416" s="478"/>
      <c r="L416" s="478"/>
      <c r="M416" s="478"/>
      <c r="N416" s="478"/>
      <c r="O416" s="478"/>
      <c r="P416" s="478"/>
      <c r="Q416" s="478"/>
      <c r="R416" s="478"/>
      <c r="S416" s="478"/>
      <c r="T416" s="478"/>
      <c r="U416" s="478"/>
      <c r="V416" s="478"/>
      <c r="W416" s="478"/>
      <c r="X416" s="478"/>
      <c r="Y416" s="478"/>
      <c r="Z416" s="478"/>
      <c r="AA416" s="478"/>
      <c r="AB416" s="478"/>
      <c r="AC416" s="479"/>
    </row>
    <row r="417" spans="1:32" ht="30" customHeight="1" x14ac:dyDescent="0.2">
      <c r="A417" s="425"/>
      <c r="B417" s="426"/>
      <c r="C417" s="426"/>
      <c r="D417" s="426"/>
      <c r="E417" s="426"/>
      <c r="F417" s="426"/>
      <c r="G417" s="426"/>
      <c r="H417" s="426"/>
      <c r="I417" s="426"/>
      <c r="J417" s="426"/>
      <c r="K417" s="426"/>
      <c r="L417" s="426"/>
      <c r="M417" s="426"/>
      <c r="N417" s="426"/>
      <c r="O417" s="426"/>
      <c r="P417" s="426"/>
      <c r="Q417" s="426"/>
      <c r="R417" s="426"/>
      <c r="S417" s="426"/>
      <c r="T417" s="426"/>
      <c r="U417" s="426"/>
      <c r="V417" s="426"/>
      <c r="W417" s="426"/>
      <c r="X417" s="426"/>
      <c r="Y417" s="426"/>
      <c r="Z417" s="426"/>
      <c r="AA417" s="426"/>
      <c r="AB417" s="426"/>
      <c r="AC417" s="427"/>
    </row>
    <row r="420" spans="1:32" ht="15" customHeight="1" x14ac:dyDescent="0.25">
      <c r="A420" s="494" t="s">
        <v>106</v>
      </c>
      <c r="B420" s="494"/>
      <c r="C420" s="494"/>
      <c r="D420" s="494"/>
      <c r="E420" s="494"/>
      <c r="F420" s="494"/>
      <c r="G420" s="494"/>
      <c r="H420" s="494"/>
      <c r="I420" s="494"/>
      <c r="J420" s="494"/>
      <c r="K420" s="494"/>
      <c r="L420" s="494"/>
      <c r="M420" s="494"/>
      <c r="N420" s="494"/>
      <c r="O420" s="494"/>
      <c r="P420" s="494"/>
      <c r="Q420" s="494"/>
      <c r="R420" s="494"/>
      <c r="S420" s="494"/>
      <c r="T420" s="494"/>
      <c r="U420" s="494"/>
      <c r="V420" s="494"/>
      <c r="W420" s="494"/>
      <c r="X420" s="494"/>
      <c r="Y420" s="494"/>
      <c r="Z420" s="494"/>
      <c r="AA420" s="494"/>
      <c r="AB420" s="494"/>
      <c r="AC420" s="494"/>
    </row>
    <row r="421" spans="1:32" ht="33" customHeight="1" x14ac:dyDescent="0.2">
      <c r="A421" s="411" t="s">
        <v>172</v>
      </c>
      <c r="B421" s="412"/>
      <c r="C421" s="412"/>
      <c r="D421" s="412"/>
      <c r="E421" s="412"/>
      <c r="F421" s="412"/>
      <c r="G421" s="412"/>
      <c r="H421" s="412"/>
      <c r="I421" s="412"/>
      <c r="J421" s="412"/>
      <c r="K421" s="412"/>
      <c r="L421" s="412"/>
      <c r="M421" s="412"/>
      <c r="N421" s="412"/>
      <c r="O421" s="412"/>
      <c r="P421" s="412"/>
      <c r="Q421" s="412"/>
      <c r="R421" s="412"/>
      <c r="S421" s="412"/>
      <c r="T421" s="412"/>
      <c r="U421" s="412"/>
      <c r="V421" s="412"/>
      <c r="W421" s="412"/>
      <c r="X421" s="412"/>
      <c r="Y421" s="408" t="s">
        <v>35</v>
      </c>
      <c r="Z421" s="409"/>
      <c r="AA421" s="409"/>
      <c r="AB421" s="410"/>
      <c r="AC421" s="147"/>
      <c r="AD421" s="4"/>
      <c r="AE421" s="275" t="str">
        <f>IF(AD421=1,AF421,IF(AD421=2,AF422,IF(AD421=3,AF423,IF(AD421=4,AF424,""))))</f>
        <v/>
      </c>
      <c r="AF421" s="121">
        <v>-0.5</v>
      </c>
    </row>
    <row r="422" spans="1:32" ht="20.25" customHeight="1" x14ac:dyDescent="0.2">
      <c r="A422" s="411" t="s">
        <v>173</v>
      </c>
      <c r="B422" s="412"/>
      <c r="C422" s="412"/>
      <c r="D422" s="412"/>
      <c r="E422" s="412"/>
      <c r="F422" s="412"/>
      <c r="G422" s="412"/>
      <c r="H422" s="412"/>
      <c r="I422" s="412"/>
      <c r="J422" s="412"/>
      <c r="K422" s="412"/>
      <c r="L422" s="412"/>
      <c r="M422" s="412"/>
      <c r="N422" s="412"/>
      <c r="O422" s="412"/>
      <c r="P422" s="412"/>
      <c r="Q422" s="412"/>
      <c r="R422" s="412"/>
      <c r="S422" s="412"/>
      <c r="T422" s="412"/>
      <c r="U422" s="412"/>
      <c r="V422" s="412"/>
      <c r="W422" s="412"/>
      <c r="X422" s="412"/>
      <c r="Y422" s="408" t="s">
        <v>36</v>
      </c>
      <c r="Z422" s="409"/>
      <c r="AA422" s="409"/>
      <c r="AB422" s="410"/>
      <c r="AC422" s="147"/>
      <c r="AF422" s="121">
        <v>0</v>
      </c>
    </row>
    <row r="423" spans="1:32" ht="32.25" customHeight="1" x14ac:dyDescent="0.2">
      <c r="A423" s="411" t="s">
        <v>174</v>
      </c>
      <c r="B423" s="412"/>
      <c r="C423" s="412"/>
      <c r="D423" s="412"/>
      <c r="E423" s="412"/>
      <c r="F423" s="412"/>
      <c r="G423" s="412"/>
      <c r="H423" s="412"/>
      <c r="I423" s="412"/>
      <c r="J423" s="412"/>
      <c r="K423" s="412"/>
      <c r="L423" s="412"/>
      <c r="M423" s="412"/>
      <c r="N423" s="412"/>
      <c r="O423" s="412"/>
      <c r="P423" s="412"/>
      <c r="Q423" s="412"/>
      <c r="R423" s="412"/>
      <c r="S423" s="412"/>
      <c r="T423" s="412"/>
      <c r="U423" s="412"/>
      <c r="V423" s="412"/>
      <c r="W423" s="412"/>
      <c r="X423" s="412"/>
      <c r="Y423" s="408" t="s">
        <v>37</v>
      </c>
      <c r="Z423" s="409"/>
      <c r="AA423" s="409"/>
      <c r="AB423" s="410"/>
      <c r="AC423" s="147"/>
      <c r="AF423" s="121">
        <v>0.25</v>
      </c>
    </row>
    <row r="424" spans="1:32" ht="20.25" customHeight="1" x14ac:dyDescent="0.2">
      <c r="A424" s="411" t="s">
        <v>175</v>
      </c>
      <c r="B424" s="412"/>
      <c r="C424" s="412"/>
      <c r="D424" s="412"/>
      <c r="E424" s="412"/>
      <c r="F424" s="412"/>
      <c r="G424" s="412"/>
      <c r="H424" s="412"/>
      <c r="I424" s="412"/>
      <c r="J424" s="412"/>
      <c r="K424" s="412"/>
      <c r="L424" s="412"/>
      <c r="M424" s="412"/>
      <c r="N424" s="412"/>
      <c r="O424" s="412"/>
      <c r="P424" s="412"/>
      <c r="Q424" s="412"/>
      <c r="R424" s="412"/>
      <c r="S424" s="412"/>
      <c r="T424" s="412"/>
      <c r="U424" s="412"/>
      <c r="V424" s="412"/>
      <c r="W424" s="412"/>
      <c r="X424" s="412"/>
      <c r="Y424" s="408" t="s">
        <v>38</v>
      </c>
      <c r="Z424" s="409"/>
      <c r="AA424" s="409"/>
      <c r="AB424" s="410"/>
      <c r="AC424" s="147"/>
      <c r="AF424" s="121">
        <v>0.5</v>
      </c>
    </row>
    <row r="427" spans="1:32" ht="15" customHeight="1" x14ac:dyDescent="0.2">
      <c r="A427" s="477" t="s">
        <v>147</v>
      </c>
      <c r="B427" s="478"/>
      <c r="C427" s="478"/>
      <c r="D427" s="478"/>
      <c r="E427" s="478"/>
      <c r="F427" s="478"/>
      <c r="G427" s="478"/>
      <c r="H427" s="478"/>
      <c r="I427" s="478"/>
      <c r="J427" s="478"/>
      <c r="K427" s="478"/>
      <c r="L427" s="478"/>
      <c r="M427" s="478"/>
      <c r="N427" s="478"/>
      <c r="O427" s="478"/>
      <c r="P427" s="478"/>
      <c r="Q427" s="478"/>
      <c r="R427" s="478"/>
      <c r="S427" s="478"/>
      <c r="T427" s="478"/>
      <c r="U427" s="478"/>
      <c r="V427" s="478"/>
      <c r="W427" s="478"/>
      <c r="X427" s="478"/>
      <c r="Y427" s="478"/>
      <c r="Z427" s="478"/>
      <c r="AA427" s="478"/>
      <c r="AB427" s="478"/>
      <c r="AC427" s="479"/>
    </row>
    <row r="428" spans="1:32" ht="30" customHeight="1" x14ac:dyDescent="0.2">
      <c r="A428" s="425"/>
      <c r="B428" s="426"/>
      <c r="C428" s="426"/>
      <c r="D428" s="426"/>
      <c r="E428" s="426"/>
      <c r="F428" s="426"/>
      <c r="G428" s="426"/>
      <c r="H428" s="426"/>
      <c r="I428" s="426"/>
      <c r="J428" s="426"/>
      <c r="K428" s="426"/>
      <c r="L428" s="426"/>
      <c r="M428" s="426"/>
      <c r="N428" s="426"/>
      <c r="O428" s="426"/>
      <c r="P428" s="426"/>
      <c r="Q428" s="426"/>
      <c r="R428" s="426"/>
      <c r="S428" s="426"/>
      <c r="T428" s="426"/>
      <c r="U428" s="426"/>
      <c r="V428" s="426"/>
      <c r="W428" s="426"/>
      <c r="X428" s="426"/>
      <c r="Y428" s="426"/>
      <c r="Z428" s="426"/>
      <c r="AA428" s="426"/>
      <c r="AB428" s="426"/>
      <c r="AC428" s="427"/>
    </row>
    <row r="429" spans="1:32" x14ac:dyDescent="0.2">
      <c r="A429" s="128"/>
      <c r="B429" s="128"/>
      <c r="C429" s="128"/>
      <c r="D429" s="128"/>
      <c r="E429" s="128"/>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row>
    <row r="430" spans="1:32" hidden="1" x14ac:dyDescent="0.2">
      <c r="A430" s="128"/>
      <c r="B430" s="128"/>
      <c r="C430" s="128"/>
      <c r="D430" s="128"/>
      <c r="E430" s="128"/>
      <c r="F430" s="128"/>
      <c r="G430" s="128"/>
      <c r="H430" s="128"/>
      <c r="I430" s="128"/>
      <c r="J430" s="128"/>
      <c r="K430" s="128"/>
      <c r="L430" s="128"/>
      <c r="M430" s="128"/>
      <c r="N430" s="128"/>
      <c r="O430" s="128"/>
      <c r="P430" s="128"/>
      <c r="Q430" s="128"/>
      <c r="R430" s="128"/>
      <c r="S430" s="128"/>
      <c r="T430" s="128"/>
      <c r="U430" s="128"/>
      <c r="V430" s="128"/>
      <c r="W430" s="128"/>
      <c r="X430" s="128"/>
      <c r="Y430" s="128"/>
      <c r="Z430" s="128"/>
      <c r="AA430" s="128"/>
      <c r="AB430" s="128"/>
      <c r="AC430" s="128"/>
    </row>
    <row r="431" spans="1:32" hidden="1" x14ac:dyDescent="0.2">
      <c r="A431" s="128"/>
      <c r="B431" s="128"/>
      <c r="C431" s="128"/>
      <c r="D431" s="128"/>
      <c r="E431" s="128"/>
      <c r="F431" s="128"/>
      <c r="G431" s="128"/>
      <c r="H431" s="128"/>
      <c r="I431" s="128"/>
      <c r="J431" s="128"/>
      <c r="K431" s="128"/>
      <c r="L431" s="128"/>
      <c r="M431" s="128"/>
      <c r="N431" s="128"/>
      <c r="O431" s="128"/>
      <c r="P431" s="128"/>
      <c r="Q431" s="128"/>
      <c r="R431" s="128"/>
      <c r="S431" s="128"/>
      <c r="T431" s="128"/>
      <c r="U431" s="128"/>
      <c r="V431" s="128"/>
      <c r="W431" s="128"/>
      <c r="X431" s="128"/>
      <c r="Y431" s="128"/>
      <c r="Z431" s="128"/>
      <c r="AA431" s="128"/>
      <c r="AB431" s="128"/>
      <c r="AC431" s="128"/>
    </row>
    <row r="432" spans="1:32" hidden="1" x14ac:dyDescent="0.2">
      <c r="A432" s="128"/>
      <c r="B432" s="128"/>
      <c r="C432" s="128"/>
      <c r="D432" s="128"/>
      <c r="E432" s="128"/>
      <c r="F432" s="128"/>
      <c r="G432" s="128"/>
      <c r="H432" s="128"/>
      <c r="I432" s="128"/>
      <c r="J432" s="128"/>
      <c r="K432" s="128"/>
      <c r="L432" s="128"/>
      <c r="M432" s="128"/>
      <c r="N432" s="128"/>
      <c r="O432" s="128"/>
      <c r="P432" s="128"/>
      <c r="Q432" s="128"/>
      <c r="R432" s="128"/>
      <c r="S432" s="128"/>
      <c r="T432" s="128"/>
      <c r="U432" s="128"/>
      <c r="V432" s="128"/>
      <c r="W432" s="128"/>
      <c r="X432" s="128"/>
      <c r="Y432" s="128"/>
      <c r="Z432" s="128"/>
      <c r="AA432" s="128"/>
      <c r="AB432" s="128"/>
      <c r="AC432" s="128"/>
    </row>
    <row r="433" spans="1:32" hidden="1" x14ac:dyDescent="0.2">
      <c r="A433" s="128"/>
      <c r="B433" s="128"/>
      <c r="C433" s="128"/>
      <c r="D433" s="128"/>
      <c r="E433" s="128"/>
      <c r="F433" s="128"/>
      <c r="G433" s="128"/>
      <c r="H433" s="128"/>
      <c r="I433" s="128"/>
      <c r="J433" s="128"/>
      <c r="K433" s="128"/>
      <c r="L433" s="128"/>
      <c r="M433" s="128"/>
      <c r="N433" s="128"/>
      <c r="O433" s="128"/>
      <c r="P433" s="128"/>
      <c r="Q433" s="128"/>
      <c r="R433" s="128"/>
      <c r="S433" s="128"/>
      <c r="T433" s="128"/>
      <c r="U433" s="128"/>
      <c r="V433" s="128"/>
      <c r="W433" s="128"/>
      <c r="X433" s="128"/>
      <c r="Y433" s="128"/>
      <c r="Z433" s="128"/>
      <c r="AA433" s="128"/>
      <c r="AB433" s="128"/>
      <c r="AC433" s="128"/>
    </row>
    <row r="434" spans="1:32" hidden="1" x14ac:dyDescent="0.2">
      <c r="A434" s="128"/>
      <c r="B434" s="128"/>
      <c r="C434" s="128"/>
      <c r="D434" s="128"/>
      <c r="E434" s="128"/>
      <c r="F434" s="128"/>
      <c r="G434" s="128"/>
      <c r="H434" s="128"/>
      <c r="I434" s="128"/>
      <c r="J434" s="128"/>
      <c r="K434" s="128"/>
      <c r="L434" s="128"/>
      <c r="M434" s="128"/>
      <c r="N434" s="128"/>
      <c r="O434" s="128"/>
      <c r="P434" s="128"/>
      <c r="Q434" s="128"/>
      <c r="R434" s="128"/>
      <c r="S434" s="128"/>
      <c r="T434" s="128"/>
      <c r="U434" s="128"/>
      <c r="V434" s="128"/>
      <c r="W434" s="128"/>
      <c r="X434" s="128"/>
      <c r="Y434" s="128"/>
      <c r="Z434" s="128"/>
      <c r="AA434" s="128"/>
      <c r="AB434" s="128"/>
      <c r="AC434" s="128"/>
    </row>
    <row r="435" spans="1:32" x14ac:dyDescent="0.2">
      <c r="A435" s="128"/>
      <c r="B435" s="128"/>
      <c r="C435" s="128"/>
      <c r="D435" s="128"/>
      <c r="E435" s="128"/>
      <c r="F435" s="128"/>
      <c r="G435" s="128"/>
      <c r="H435" s="128"/>
      <c r="I435" s="128"/>
      <c r="J435" s="128"/>
      <c r="K435" s="128"/>
      <c r="L435" s="128"/>
      <c r="M435" s="128"/>
      <c r="N435" s="128"/>
      <c r="O435" s="128"/>
      <c r="P435" s="128"/>
      <c r="Q435" s="128"/>
      <c r="R435" s="128"/>
      <c r="S435" s="128"/>
      <c r="T435" s="128"/>
      <c r="U435" s="128"/>
      <c r="V435" s="128"/>
      <c r="W435" s="128"/>
      <c r="X435" s="128"/>
      <c r="Y435" s="128"/>
      <c r="Z435" s="128"/>
      <c r="AA435" s="128"/>
      <c r="AB435" s="128"/>
      <c r="AC435" s="128"/>
    </row>
    <row r="436" spans="1:32" s="280" customFormat="1" ht="267" customHeight="1" x14ac:dyDescent="0.2">
      <c r="A436" s="420" t="s">
        <v>392</v>
      </c>
      <c r="B436" s="421"/>
      <c r="C436" s="421"/>
      <c r="D436" s="421"/>
      <c r="E436" s="421"/>
      <c r="F436" s="421"/>
      <c r="G436" s="421"/>
      <c r="H436" s="421"/>
      <c r="I436" s="421"/>
      <c r="J436" s="421"/>
      <c r="K436" s="421"/>
      <c r="L436" s="421"/>
      <c r="M436" s="421"/>
      <c r="N436" s="421"/>
      <c r="O436" s="421"/>
      <c r="P436" s="421"/>
      <c r="Q436" s="421"/>
      <c r="R436" s="421"/>
      <c r="S436" s="421"/>
      <c r="T436" s="421"/>
      <c r="U436" s="421"/>
      <c r="V436" s="421"/>
      <c r="W436" s="421"/>
      <c r="X436" s="421"/>
      <c r="Y436" s="421"/>
      <c r="Z436" s="421"/>
      <c r="AA436" s="421"/>
      <c r="AB436" s="421"/>
      <c r="AC436" s="422"/>
      <c r="AD436" s="279"/>
    </row>
    <row r="439" spans="1:32" ht="15" x14ac:dyDescent="0.25">
      <c r="A439" s="165" t="s">
        <v>315</v>
      </c>
      <c r="B439" s="155" t="s">
        <v>223</v>
      </c>
      <c r="C439" s="155"/>
      <c r="D439" s="155"/>
      <c r="E439" s="155"/>
      <c r="F439" s="155"/>
      <c r="G439" s="155"/>
      <c r="H439" s="155"/>
      <c r="I439" s="155"/>
      <c r="J439" s="155"/>
      <c r="K439" s="155"/>
      <c r="L439" s="155"/>
      <c r="M439" s="155"/>
      <c r="N439" s="155"/>
      <c r="O439" s="155"/>
      <c r="P439" s="155"/>
      <c r="Q439" s="155"/>
      <c r="R439" s="155"/>
      <c r="S439" s="155"/>
      <c r="T439" s="155"/>
      <c r="U439" s="155"/>
      <c r="V439" s="155"/>
      <c r="W439" s="155"/>
      <c r="X439" s="155"/>
      <c r="Y439" s="155"/>
      <c r="Z439" s="155"/>
      <c r="AA439" s="155"/>
      <c r="AB439" s="155"/>
      <c r="AC439" s="155"/>
    </row>
    <row r="440" spans="1:32" ht="15" x14ac:dyDescent="0.25">
      <c r="A440" s="165"/>
      <c r="B440" s="165"/>
      <c r="C440" s="165"/>
      <c r="D440" s="165"/>
      <c r="E440" s="165"/>
      <c r="F440" s="165"/>
      <c r="G440" s="165"/>
      <c r="H440" s="165"/>
      <c r="I440" s="165"/>
      <c r="J440" s="165"/>
      <c r="K440" s="165"/>
      <c r="L440" s="165"/>
      <c r="M440" s="165"/>
      <c r="N440" s="165"/>
      <c r="O440" s="165"/>
      <c r="P440" s="165"/>
      <c r="Q440" s="165"/>
      <c r="R440" s="165"/>
      <c r="S440" s="165"/>
      <c r="T440" s="165"/>
      <c r="U440" s="165"/>
      <c r="V440" s="165"/>
      <c r="W440" s="165"/>
      <c r="X440" s="165"/>
      <c r="Y440" s="165"/>
      <c r="Z440" s="165"/>
      <c r="AA440" s="165"/>
      <c r="AB440" s="165"/>
      <c r="AC440" s="165"/>
    </row>
    <row r="441" spans="1:32" ht="30.75" customHeight="1" x14ac:dyDescent="0.25">
      <c r="A441" s="423" t="s">
        <v>107</v>
      </c>
      <c r="B441" s="423"/>
      <c r="C441" s="423"/>
      <c r="D441" s="423"/>
      <c r="E441" s="423"/>
      <c r="F441" s="423"/>
      <c r="G441" s="423"/>
      <c r="H441" s="423"/>
      <c r="I441" s="423"/>
      <c r="J441" s="423"/>
      <c r="K441" s="423"/>
      <c r="L441" s="423"/>
      <c r="M441" s="423"/>
      <c r="N441" s="423"/>
      <c r="O441" s="423"/>
      <c r="P441" s="423"/>
      <c r="Q441" s="423"/>
      <c r="R441" s="423"/>
      <c r="S441" s="423"/>
      <c r="T441" s="423"/>
      <c r="U441" s="423"/>
      <c r="V441" s="423"/>
      <c r="W441" s="423"/>
      <c r="X441" s="423"/>
      <c r="Y441" s="423"/>
      <c r="Z441" s="423"/>
      <c r="AA441" s="423"/>
      <c r="AB441" s="423"/>
      <c r="AC441" s="423"/>
    </row>
    <row r="442" spans="1:32" ht="13.5" customHeight="1" x14ac:dyDescent="0.25">
      <c r="A442" s="166"/>
      <c r="B442" s="166"/>
      <c r="C442" s="166"/>
      <c r="D442" s="166"/>
      <c r="E442" s="166"/>
      <c r="F442" s="166"/>
      <c r="G442" s="166"/>
      <c r="H442" s="166"/>
      <c r="I442" s="166"/>
      <c r="J442" s="166"/>
      <c r="K442" s="166"/>
      <c r="L442" s="166"/>
      <c r="M442" s="166"/>
      <c r="N442" s="166"/>
      <c r="O442" s="166"/>
      <c r="P442" s="166"/>
      <c r="Q442" s="166"/>
      <c r="R442" s="166"/>
      <c r="S442" s="166"/>
      <c r="T442" s="166"/>
      <c r="U442" s="166"/>
      <c r="V442" s="166"/>
      <c r="W442" s="166"/>
      <c r="X442" s="166"/>
      <c r="Y442" s="166"/>
      <c r="Z442" s="166"/>
      <c r="AA442" s="166"/>
      <c r="AB442" s="166"/>
      <c r="AC442" s="166"/>
    </row>
    <row r="443" spans="1:32" ht="21" customHeight="1" x14ac:dyDescent="0.2">
      <c r="A443" s="411" t="s">
        <v>149</v>
      </c>
      <c r="B443" s="412"/>
      <c r="C443" s="412"/>
      <c r="D443" s="412"/>
      <c r="E443" s="412"/>
      <c r="F443" s="412"/>
      <c r="G443" s="412"/>
      <c r="H443" s="412"/>
      <c r="I443" s="412"/>
      <c r="J443" s="412"/>
      <c r="K443" s="412"/>
      <c r="L443" s="412"/>
      <c r="M443" s="412"/>
      <c r="N443" s="412"/>
      <c r="O443" s="412"/>
      <c r="P443" s="412"/>
      <c r="Q443" s="412"/>
      <c r="R443" s="412"/>
      <c r="S443" s="412"/>
      <c r="T443" s="412"/>
      <c r="U443" s="412"/>
      <c r="V443" s="412"/>
      <c r="W443" s="412"/>
      <c r="X443" s="413"/>
      <c r="Y443" s="408" t="s">
        <v>36</v>
      </c>
      <c r="Z443" s="409"/>
      <c r="AA443" s="409"/>
      <c r="AB443" s="410"/>
      <c r="AC443" s="147"/>
      <c r="AD443" s="4"/>
      <c r="AE443" s="275" t="str">
        <f>IF(AD443=1,AF443,IF(AD443=2,AF444,""))</f>
        <v/>
      </c>
      <c r="AF443" s="121">
        <v>0</v>
      </c>
    </row>
    <row r="444" spans="1:32" ht="32.25" customHeight="1" x14ac:dyDescent="0.2">
      <c r="A444" s="411" t="s">
        <v>150</v>
      </c>
      <c r="B444" s="412"/>
      <c r="C444" s="412"/>
      <c r="D444" s="412"/>
      <c r="E444" s="412"/>
      <c r="F444" s="412"/>
      <c r="G444" s="412"/>
      <c r="H444" s="412"/>
      <c r="I444" s="412"/>
      <c r="J444" s="412"/>
      <c r="K444" s="412"/>
      <c r="L444" s="412"/>
      <c r="M444" s="412"/>
      <c r="N444" s="412"/>
      <c r="O444" s="412"/>
      <c r="P444" s="412"/>
      <c r="Q444" s="412"/>
      <c r="R444" s="412"/>
      <c r="S444" s="412"/>
      <c r="T444" s="412"/>
      <c r="U444" s="412"/>
      <c r="V444" s="412"/>
      <c r="W444" s="412"/>
      <c r="X444" s="413"/>
      <c r="Y444" s="408" t="s">
        <v>38</v>
      </c>
      <c r="Z444" s="409"/>
      <c r="AA444" s="409"/>
      <c r="AB444" s="410"/>
      <c r="AC444" s="147"/>
      <c r="AF444" s="121">
        <v>0.5</v>
      </c>
    </row>
    <row r="446" spans="1:32" ht="15" customHeight="1" x14ac:dyDescent="0.2">
      <c r="A446" s="477" t="s">
        <v>147</v>
      </c>
      <c r="B446" s="478"/>
      <c r="C446" s="478"/>
      <c r="D446" s="478"/>
      <c r="E446" s="478"/>
      <c r="F446" s="478"/>
      <c r="G446" s="478"/>
      <c r="H446" s="478"/>
      <c r="I446" s="478"/>
      <c r="J446" s="478"/>
      <c r="K446" s="478"/>
      <c r="L446" s="478"/>
      <c r="M446" s="478"/>
      <c r="N446" s="478"/>
      <c r="O446" s="478"/>
      <c r="P446" s="478"/>
      <c r="Q446" s="478"/>
      <c r="R446" s="478"/>
      <c r="S446" s="478"/>
      <c r="T446" s="478"/>
      <c r="U446" s="478"/>
      <c r="V446" s="478"/>
      <c r="W446" s="478"/>
      <c r="X446" s="478"/>
      <c r="Y446" s="478"/>
      <c r="Z446" s="478"/>
      <c r="AA446" s="478"/>
      <c r="AB446" s="478"/>
      <c r="AC446" s="479"/>
    </row>
    <row r="447" spans="1:32" ht="30" customHeight="1" x14ac:dyDescent="0.2">
      <c r="A447" s="425"/>
      <c r="B447" s="426"/>
      <c r="C447" s="426"/>
      <c r="D447" s="426"/>
      <c r="E447" s="426"/>
      <c r="F447" s="426"/>
      <c r="G447" s="426"/>
      <c r="H447" s="426"/>
      <c r="I447" s="426"/>
      <c r="J447" s="426"/>
      <c r="K447" s="426"/>
      <c r="L447" s="426"/>
      <c r="M447" s="426"/>
      <c r="N447" s="426"/>
      <c r="O447" s="426"/>
      <c r="P447" s="426"/>
      <c r="Q447" s="426"/>
      <c r="R447" s="426"/>
      <c r="S447" s="426"/>
      <c r="T447" s="426"/>
      <c r="U447" s="426"/>
      <c r="V447" s="426"/>
      <c r="W447" s="426"/>
      <c r="X447" s="426"/>
      <c r="Y447" s="426"/>
      <c r="Z447" s="426"/>
      <c r="AA447" s="426"/>
      <c r="AB447" s="426"/>
      <c r="AC447" s="427"/>
    </row>
    <row r="450" spans="1:32" ht="19.5" customHeight="1" x14ac:dyDescent="0.25">
      <c r="A450" s="423" t="s">
        <v>108</v>
      </c>
      <c r="B450" s="423"/>
      <c r="C450" s="423"/>
      <c r="D450" s="423"/>
      <c r="E450" s="423"/>
      <c r="F450" s="423"/>
      <c r="G450" s="423"/>
      <c r="H450" s="423"/>
      <c r="I450" s="423"/>
      <c r="J450" s="423"/>
      <c r="K450" s="423"/>
      <c r="L450" s="423"/>
      <c r="M450" s="423"/>
      <c r="N450" s="423"/>
      <c r="O450" s="423"/>
      <c r="P450" s="423"/>
      <c r="Q450" s="423"/>
      <c r="R450" s="423"/>
      <c r="S450" s="423"/>
      <c r="T450" s="423"/>
      <c r="U450" s="423"/>
      <c r="V450" s="423"/>
      <c r="W450" s="423"/>
      <c r="X450" s="423"/>
      <c r="Y450" s="423"/>
      <c r="Z450" s="423"/>
      <c r="AA450" s="423"/>
      <c r="AB450" s="423"/>
      <c r="AC450" s="423"/>
    </row>
    <row r="451" spans="1:32" ht="17.25" customHeight="1" x14ac:dyDescent="0.25">
      <c r="A451" s="428" t="s">
        <v>54</v>
      </c>
      <c r="B451" s="428"/>
      <c r="C451" s="428"/>
      <c r="D451" s="428"/>
      <c r="E451" s="428"/>
      <c r="F451" s="428"/>
      <c r="G451" s="428"/>
      <c r="H451" s="428"/>
      <c r="I451" s="428"/>
      <c r="J451" s="428"/>
      <c r="K451" s="428"/>
      <c r="L451" s="428"/>
      <c r="M451" s="428"/>
      <c r="N451" s="428"/>
      <c r="O451" s="428"/>
      <c r="P451" s="428"/>
      <c r="Q451" s="428"/>
      <c r="R451" s="166"/>
      <c r="S451" s="166"/>
      <c r="T451" s="166"/>
      <c r="U451" s="166"/>
      <c r="V451" s="166"/>
      <c r="W451" s="166"/>
      <c r="X451" s="166"/>
      <c r="Y451" s="166"/>
      <c r="Z451" s="166"/>
      <c r="AA451" s="166"/>
      <c r="AB451" s="166"/>
      <c r="AC451" s="166"/>
    </row>
    <row r="452" spans="1:32" ht="15" x14ac:dyDescent="0.25">
      <c r="A452" s="166"/>
      <c r="B452" s="166"/>
      <c r="C452" s="166"/>
      <c r="D452" s="166"/>
      <c r="E452" s="166"/>
      <c r="F452" s="166"/>
      <c r="G452" s="166"/>
      <c r="H452" s="166"/>
      <c r="I452" s="166"/>
      <c r="J452" s="166"/>
      <c r="K452" s="166"/>
      <c r="L452" s="166"/>
      <c r="M452" s="166"/>
      <c r="N452" s="166"/>
      <c r="O452" s="166"/>
      <c r="P452" s="166"/>
      <c r="Q452" s="166"/>
      <c r="R452" s="166"/>
      <c r="S452" s="166"/>
      <c r="T452" s="166"/>
      <c r="U452" s="166"/>
      <c r="V452" s="166"/>
      <c r="W452" s="166"/>
      <c r="X452" s="166"/>
      <c r="Y452" s="166"/>
      <c r="Z452" s="166"/>
      <c r="AA452" s="166"/>
      <c r="AB452" s="166"/>
      <c r="AC452" s="166"/>
    </row>
    <row r="453" spans="1:32" ht="18" customHeight="1" x14ac:dyDescent="0.2">
      <c r="A453" s="411" t="s">
        <v>176</v>
      </c>
      <c r="B453" s="412"/>
      <c r="C453" s="412"/>
      <c r="D453" s="412"/>
      <c r="E453" s="412"/>
      <c r="F453" s="412"/>
      <c r="G453" s="412"/>
      <c r="H453" s="412"/>
      <c r="I453" s="412"/>
      <c r="J453" s="412"/>
      <c r="K453" s="412"/>
      <c r="L453" s="412"/>
      <c r="M453" s="412"/>
      <c r="N453" s="412"/>
      <c r="O453" s="412"/>
      <c r="P453" s="412"/>
      <c r="Q453" s="412"/>
      <c r="R453" s="412"/>
      <c r="S453" s="412"/>
      <c r="T453" s="412"/>
      <c r="U453" s="412"/>
      <c r="V453" s="412"/>
      <c r="W453" s="412"/>
      <c r="X453" s="413"/>
      <c r="Y453" s="429" t="s">
        <v>56</v>
      </c>
      <c r="Z453" s="429"/>
      <c r="AA453" s="429"/>
      <c r="AB453" s="429"/>
      <c r="AC453" s="147"/>
      <c r="AD453" s="4"/>
      <c r="AE453" s="275" t="str">
        <f>IF(AD453=1,AF453,IF(AD453=2,AF454,IF(AD453=3,AF455,IF(AD453=4,AF456,""))))</f>
        <v/>
      </c>
      <c r="AF453" s="121">
        <v>-0.25</v>
      </c>
    </row>
    <row r="454" spans="1:32" ht="18" customHeight="1" x14ac:dyDescent="0.2">
      <c r="A454" s="411" t="s">
        <v>177</v>
      </c>
      <c r="B454" s="412"/>
      <c r="C454" s="412"/>
      <c r="D454" s="412"/>
      <c r="E454" s="412"/>
      <c r="F454" s="412"/>
      <c r="G454" s="412"/>
      <c r="H454" s="412"/>
      <c r="I454" s="412"/>
      <c r="J454" s="412"/>
      <c r="K454" s="412"/>
      <c r="L454" s="412"/>
      <c r="M454" s="412"/>
      <c r="N454" s="412"/>
      <c r="O454" s="412"/>
      <c r="P454" s="412"/>
      <c r="Q454" s="412"/>
      <c r="R454" s="412"/>
      <c r="S454" s="412"/>
      <c r="T454" s="412"/>
      <c r="U454" s="412"/>
      <c r="V454" s="412"/>
      <c r="W454" s="412"/>
      <c r="X454" s="413"/>
      <c r="Y454" s="429" t="s">
        <v>36</v>
      </c>
      <c r="Z454" s="429"/>
      <c r="AA454" s="429"/>
      <c r="AB454" s="429"/>
      <c r="AC454" s="147"/>
      <c r="AF454" s="121">
        <v>0</v>
      </c>
    </row>
    <row r="455" spans="1:32" ht="32.25" customHeight="1" x14ac:dyDescent="0.2">
      <c r="A455" s="411" t="s">
        <v>178</v>
      </c>
      <c r="B455" s="412"/>
      <c r="C455" s="412"/>
      <c r="D455" s="412"/>
      <c r="E455" s="412"/>
      <c r="F455" s="412"/>
      <c r="G455" s="412"/>
      <c r="H455" s="412"/>
      <c r="I455" s="412"/>
      <c r="J455" s="412"/>
      <c r="K455" s="412"/>
      <c r="L455" s="412"/>
      <c r="M455" s="412"/>
      <c r="N455" s="412"/>
      <c r="O455" s="412"/>
      <c r="P455" s="412"/>
      <c r="Q455" s="412"/>
      <c r="R455" s="412"/>
      <c r="S455" s="412"/>
      <c r="T455" s="412"/>
      <c r="U455" s="412"/>
      <c r="V455" s="412"/>
      <c r="W455" s="412"/>
      <c r="X455" s="413"/>
      <c r="Y455" s="429" t="s">
        <v>57</v>
      </c>
      <c r="Z455" s="429"/>
      <c r="AA455" s="429"/>
      <c r="AB455" s="429"/>
      <c r="AC455" s="147"/>
      <c r="AF455" s="121">
        <v>0.125</v>
      </c>
    </row>
    <row r="456" spans="1:32" ht="18" customHeight="1" x14ac:dyDescent="0.2">
      <c r="A456" s="411" t="s">
        <v>179</v>
      </c>
      <c r="B456" s="412"/>
      <c r="C456" s="412"/>
      <c r="D456" s="412"/>
      <c r="E456" s="412"/>
      <c r="F456" s="412"/>
      <c r="G456" s="412"/>
      <c r="H456" s="412"/>
      <c r="I456" s="412"/>
      <c r="J456" s="412"/>
      <c r="K456" s="412"/>
      <c r="L456" s="412"/>
      <c r="M456" s="412"/>
      <c r="N456" s="412"/>
      <c r="O456" s="412"/>
      <c r="P456" s="412"/>
      <c r="Q456" s="412"/>
      <c r="R456" s="412"/>
      <c r="S456" s="412"/>
      <c r="T456" s="412"/>
      <c r="U456" s="412"/>
      <c r="V456" s="412"/>
      <c r="W456" s="412"/>
      <c r="X456" s="413"/>
      <c r="Y456" s="429" t="s">
        <v>37</v>
      </c>
      <c r="Z456" s="429"/>
      <c r="AA456" s="429"/>
      <c r="AB456" s="429"/>
      <c r="AC456" s="147"/>
      <c r="AF456" s="121">
        <v>0.25</v>
      </c>
    </row>
    <row r="458" spans="1:32" ht="15" customHeight="1" x14ac:dyDescent="0.2">
      <c r="A458" s="477" t="s">
        <v>147</v>
      </c>
      <c r="B458" s="478"/>
      <c r="C458" s="478"/>
      <c r="D458" s="478"/>
      <c r="E458" s="478"/>
      <c r="F458" s="478"/>
      <c r="G458" s="478"/>
      <c r="H458" s="478"/>
      <c r="I458" s="478"/>
      <c r="J458" s="478"/>
      <c r="K458" s="478"/>
      <c r="L458" s="478"/>
      <c r="M458" s="478"/>
      <c r="N458" s="478"/>
      <c r="O458" s="478"/>
      <c r="P458" s="478"/>
      <c r="Q458" s="478"/>
      <c r="R458" s="478"/>
      <c r="S458" s="478"/>
      <c r="T458" s="478"/>
      <c r="U458" s="478"/>
      <c r="V458" s="478"/>
      <c r="W458" s="478"/>
      <c r="X458" s="478"/>
      <c r="Y458" s="478"/>
      <c r="Z458" s="478"/>
      <c r="AA458" s="478"/>
      <c r="AB458" s="478"/>
      <c r="AC458" s="479"/>
    </row>
    <row r="459" spans="1:32" ht="30" customHeight="1" x14ac:dyDescent="0.2">
      <c r="A459" s="425"/>
      <c r="B459" s="426"/>
      <c r="C459" s="426"/>
      <c r="D459" s="426"/>
      <c r="E459" s="426"/>
      <c r="F459" s="426"/>
      <c r="G459" s="426"/>
      <c r="H459" s="426"/>
      <c r="I459" s="426"/>
      <c r="J459" s="426"/>
      <c r="K459" s="426"/>
      <c r="L459" s="426"/>
      <c r="M459" s="426"/>
      <c r="N459" s="426"/>
      <c r="O459" s="426"/>
      <c r="P459" s="426"/>
      <c r="Q459" s="426"/>
      <c r="R459" s="426"/>
      <c r="S459" s="426"/>
      <c r="T459" s="426"/>
      <c r="U459" s="426"/>
      <c r="V459" s="426"/>
      <c r="W459" s="426"/>
      <c r="X459" s="426"/>
      <c r="Y459" s="426"/>
      <c r="Z459" s="426"/>
      <c r="AA459" s="426"/>
      <c r="AB459" s="426"/>
      <c r="AC459" s="427"/>
    </row>
    <row r="461" spans="1:32" hidden="1" x14ac:dyDescent="0.2"/>
    <row r="462" spans="1:32" hidden="1" x14ac:dyDescent="0.2"/>
    <row r="463" spans="1:32" hidden="1" x14ac:dyDescent="0.2"/>
    <row r="464" spans="1:32" hidden="1" x14ac:dyDescent="0.2"/>
    <row r="465" spans="1:32" hidden="1" x14ac:dyDescent="0.2"/>
    <row r="467" spans="1:32" ht="15" customHeight="1" x14ac:dyDescent="0.25">
      <c r="A467" s="428" t="s">
        <v>55</v>
      </c>
      <c r="B467" s="428"/>
      <c r="C467" s="428"/>
      <c r="D467" s="428"/>
      <c r="E467" s="428"/>
      <c r="F467" s="428"/>
      <c r="G467" s="428"/>
      <c r="H467" s="428"/>
      <c r="I467" s="428"/>
      <c r="J467" s="428"/>
      <c r="K467" s="428"/>
      <c r="L467" s="428"/>
      <c r="M467" s="428"/>
      <c r="N467" s="428"/>
      <c r="O467" s="428"/>
      <c r="P467" s="428"/>
      <c r="Q467" s="428"/>
      <c r="R467" s="166"/>
      <c r="S467" s="166"/>
      <c r="T467" s="166"/>
      <c r="U467" s="166"/>
      <c r="V467" s="166"/>
      <c r="W467" s="166"/>
      <c r="X467" s="166"/>
      <c r="Y467" s="166"/>
      <c r="Z467" s="166"/>
      <c r="AA467" s="166"/>
      <c r="AB467" s="166"/>
      <c r="AC467" s="166"/>
    </row>
    <row r="468" spans="1:32" ht="15" x14ac:dyDescent="0.25">
      <c r="A468" s="166"/>
      <c r="B468" s="166"/>
      <c r="C468" s="166"/>
      <c r="D468" s="166"/>
      <c r="E468" s="166"/>
      <c r="F468" s="166"/>
      <c r="G468" s="166"/>
      <c r="H468" s="166"/>
      <c r="I468" s="166"/>
      <c r="J468" s="166"/>
      <c r="K468" s="166"/>
      <c r="L468" s="166"/>
      <c r="M468" s="166"/>
      <c r="N468" s="166"/>
      <c r="O468" s="166"/>
      <c r="P468" s="166"/>
      <c r="Q468" s="166"/>
      <c r="R468" s="166"/>
      <c r="S468" s="166"/>
      <c r="T468" s="166"/>
      <c r="U468" s="166"/>
      <c r="V468" s="166"/>
      <c r="W468" s="166"/>
      <c r="X468" s="166"/>
      <c r="Y468" s="166"/>
      <c r="Z468" s="166"/>
      <c r="AA468" s="166"/>
      <c r="AB468" s="166"/>
      <c r="AC468" s="166"/>
    </row>
    <row r="469" spans="1:32" ht="20.25" customHeight="1" x14ac:dyDescent="0.2">
      <c r="A469" s="448" t="s">
        <v>109</v>
      </c>
      <c r="B469" s="449"/>
      <c r="C469" s="449"/>
      <c r="D469" s="449"/>
      <c r="E469" s="449"/>
      <c r="F469" s="449"/>
      <c r="G469" s="449"/>
      <c r="H469" s="449"/>
      <c r="I469" s="449"/>
      <c r="J469" s="449"/>
      <c r="K469" s="449"/>
      <c r="L469" s="449"/>
      <c r="M469" s="449"/>
      <c r="N469" s="449"/>
      <c r="O469" s="449"/>
      <c r="P469" s="449"/>
      <c r="Q469" s="449"/>
      <c r="R469" s="449"/>
      <c r="S469" s="449"/>
      <c r="T469" s="449"/>
      <c r="U469" s="449"/>
      <c r="V469" s="449"/>
      <c r="W469" s="449"/>
      <c r="X469" s="450"/>
      <c r="Y469" s="429" t="s">
        <v>56</v>
      </c>
      <c r="Z469" s="429"/>
      <c r="AA469" s="429"/>
      <c r="AB469" s="429"/>
      <c r="AC469" s="147"/>
      <c r="AD469" s="4"/>
      <c r="AE469" s="275" t="str">
        <f>IF(AD469=1,AF469,IF(AD469=2,AF470,IF(AD469=3,AF471,"")))</f>
        <v/>
      </c>
      <c r="AF469" s="121">
        <v>-0.25</v>
      </c>
    </row>
    <row r="470" spans="1:32" ht="31.5" customHeight="1" x14ac:dyDescent="0.2">
      <c r="A470" s="448" t="s">
        <v>180</v>
      </c>
      <c r="B470" s="449"/>
      <c r="C470" s="449"/>
      <c r="D470" s="449"/>
      <c r="E470" s="449"/>
      <c r="F470" s="449"/>
      <c r="G470" s="449"/>
      <c r="H470" s="449"/>
      <c r="I470" s="449"/>
      <c r="J470" s="449"/>
      <c r="K470" s="449"/>
      <c r="L470" s="449"/>
      <c r="M470" s="449"/>
      <c r="N470" s="449"/>
      <c r="O470" s="449"/>
      <c r="P470" s="449"/>
      <c r="Q470" s="449"/>
      <c r="R470" s="449"/>
      <c r="S470" s="449"/>
      <c r="T470" s="449"/>
      <c r="U470" s="449"/>
      <c r="V470" s="449"/>
      <c r="W470" s="449"/>
      <c r="X470" s="450"/>
      <c r="Y470" s="429" t="s">
        <v>36</v>
      </c>
      <c r="Z470" s="429"/>
      <c r="AA470" s="429"/>
      <c r="AB470" s="429"/>
      <c r="AC470" s="147"/>
      <c r="AF470" s="121">
        <v>0</v>
      </c>
    </row>
    <row r="471" spans="1:32" ht="25.5" customHeight="1" x14ac:dyDescent="0.2">
      <c r="A471" s="448" t="s">
        <v>110</v>
      </c>
      <c r="B471" s="449"/>
      <c r="C471" s="449"/>
      <c r="D471" s="449"/>
      <c r="E471" s="449"/>
      <c r="F471" s="449"/>
      <c r="G471" s="449"/>
      <c r="H471" s="449"/>
      <c r="I471" s="449"/>
      <c r="J471" s="449"/>
      <c r="K471" s="449"/>
      <c r="L471" s="449"/>
      <c r="M471" s="449"/>
      <c r="N471" s="449"/>
      <c r="O471" s="449"/>
      <c r="P471" s="449"/>
      <c r="Q471" s="449"/>
      <c r="R471" s="449"/>
      <c r="S471" s="449"/>
      <c r="T471" s="449"/>
      <c r="U471" s="449"/>
      <c r="V471" s="449"/>
      <c r="W471" s="449"/>
      <c r="X471" s="450"/>
      <c r="Y471" s="429" t="s">
        <v>37</v>
      </c>
      <c r="Z471" s="429"/>
      <c r="AA471" s="429"/>
      <c r="AB471" s="429"/>
      <c r="AC471" s="147"/>
      <c r="AF471" s="121">
        <v>0.25</v>
      </c>
    </row>
    <row r="473" spans="1:32" ht="15" customHeight="1" x14ac:dyDescent="0.2">
      <c r="A473" s="477" t="s">
        <v>147</v>
      </c>
      <c r="B473" s="478"/>
      <c r="C473" s="478"/>
      <c r="D473" s="478"/>
      <c r="E473" s="478"/>
      <c r="F473" s="478"/>
      <c r="G473" s="478"/>
      <c r="H473" s="478"/>
      <c r="I473" s="478"/>
      <c r="J473" s="478"/>
      <c r="K473" s="478"/>
      <c r="L473" s="478"/>
      <c r="M473" s="478"/>
      <c r="N473" s="478"/>
      <c r="O473" s="478"/>
      <c r="P473" s="478"/>
      <c r="Q473" s="478"/>
      <c r="R473" s="478"/>
      <c r="S473" s="478"/>
      <c r="T473" s="478"/>
      <c r="U473" s="478"/>
      <c r="V473" s="478"/>
      <c r="W473" s="478"/>
      <c r="X473" s="478"/>
      <c r="Y473" s="478"/>
      <c r="Z473" s="478"/>
      <c r="AA473" s="478"/>
      <c r="AB473" s="478"/>
      <c r="AC473" s="479"/>
    </row>
    <row r="474" spans="1:32" ht="30" customHeight="1" x14ac:dyDescent="0.2">
      <c r="A474" s="425"/>
      <c r="B474" s="426"/>
      <c r="C474" s="426"/>
      <c r="D474" s="426"/>
      <c r="E474" s="426"/>
      <c r="F474" s="426"/>
      <c r="G474" s="426"/>
      <c r="H474" s="426"/>
      <c r="I474" s="426"/>
      <c r="J474" s="426"/>
      <c r="K474" s="426"/>
      <c r="L474" s="426"/>
      <c r="M474" s="426"/>
      <c r="N474" s="426"/>
      <c r="O474" s="426"/>
      <c r="P474" s="426"/>
      <c r="Q474" s="426"/>
      <c r="R474" s="426"/>
      <c r="S474" s="426"/>
      <c r="T474" s="426"/>
      <c r="U474" s="426"/>
      <c r="V474" s="426"/>
      <c r="W474" s="426"/>
      <c r="X474" s="426"/>
      <c r="Y474" s="426"/>
      <c r="Z474" s="426"/>
      <c r="AA474" s="426"/>
      <c r="AB474" s="426"/>
      <c r="AC474" s="427"/>
    </row>
    <row r="475" spans="1:32" x14ac:dyDescent="0.2">
      <c r="A475" s="128"/>
      <c r="B475" s="128"/>
      <c r="C475" s="128"/>
      <c r="D475" s="128"/>
      <c r="E475" s="128"/>
      <c r="F475" s="128"/>
      <c r="G475" s="128"/>
      <c r="H475" s="128"/>
      <c r="I475" s="128"/>
      <c r="J475" s="128"/>
      <c r="K475" s="128"/>
      <c r="L475" s="128"/>
      <c r="M475" s="128"/>
      <c r="N475" s="128"/>
      <c r="O475" s="128"/>
      <c r="P475" s="128"/>
      <c r="Q475" s="128"/>
      <c r="R475" s="128"/>
      <c r="S475" s="128"/>
      <c r="T475" s="128"/>
      <c r="U475" s="128"/>
      <c r="V475" s="128"/>
      <c r="W475" s="128"/>
      <c r="X475" s="128"/>
      <c r="Y475" s="128"/>
      <c r="Z475" s="128"/>
      <c r="AA475" s="128"/>
      <c r="AB475" s="128"/>
      <c r="AC475" s="128"/>
    </row>
    <row r="476" spans="1:32" x14ac:dyDescent="0.2">
      <c r="A476" s="128"/>
      <c r="B476" s="128"/>
      <c r="C476" s="128"/>
      <c r="D476" s="128"/>
      <c r="E476" s="128"/>
      <c r="F476" s="128"/>
      <c r="G476" s="128"/>
      <c r="H476" s="128"/>
      <c r="I476" s="128"/>
      <c r="J476" s="128"/>
      <c r="K476" s="128"/>
      <c r="L476" s="128"/>
      <c r="M476" s="128"/>
      <c r="N476" s="128"/>
      <c r="O476" s="128"/>
      <c r="P476" s="128"/>
      <c r="Q476" s="128"/>
      <c r="R476" s="128"/>
      <c r="S476" s="128"/>
      <c r="T476" s="128"/>
      <c r="U476" s="128"/>
      <c r="V476" s="128"/>
      <c r="W476" s="128"/>
      <c r="X476" s="128"/>
      <c r="Y476" s="128"/>
      <c r="Z476" s="128"/>
      <c r="AA476" s="128"/>
      <c r="AB476" s="128"/>
      <c r="AC476" s="128"/>
    </row>
    <row r="477" spans="1:32" ht="128.25" customHeight="1" x14ac:dyDescent="0.2">
      <c r="A477" s="558" t="s">
        <v>295</v>
      </c>
      <c r="B477" s="559"/>
      <c r="C477" s="559"/>
      <c r="D477" s="559"/>
      <c r="E477" s="559"/>
      <c r="F477" s="559"/>
      <c r="G477" s="559"/>
      <c r="H477" s="559"/>
      <c r="I477" s="559"/>
      <c r="J477" s="559"/>
      <c r="K477" s="559"/>
      <c r="L477" s="559"/>
      <c r="M477" s="559"/>
      <c r="N477" s="559"/>
      <c r="O477" s="559"/>
      <c r="P477" s="559"/>
      <c r="Q477" s="559"/>
      <c r="R477" s="559"/>
      <c r="S477" s="559"/>
      <c r="T477" s="559"/>
      <c r="U477" s="559"/>
      <c r="V477" s="559"/>
      <c r="W477" s="559"/>
      <c r="X477" s="559"/>
      <c r="Y477" s="559"/>
      <c r="Z477" s="559"/>
      <c r="AA477" s="559"/>
      <c r="AB477" s="559"/>
      <c r="AC477" s="560"/>
    </row>
    <row r="478" spans="1:32" ht="23.25" customHeight="1" x14ac:dyDescent="0.2">
      <c r="A478" s="561" t="s">
        <v>296</v>
      </c>
      <c r="B478" s="562"/>
      <c r="C478" s="562"/>
      <c r="D478" s="562"/>
      <c r="E478" s="562"/>
      <c r="F478" s="562"/>
      <c r="G478" s="562"/>
      <c r="H478" s="562"/>
      <c r="I478" s="562"/>
      <c r="J478" s="562"/>
      <c r="K478" s="562"/>
      <c r="L478" s="562"/>
      <c r="M478" s="562"/>
      <c r="N478" s="562"/>
      <c r="O478" s="562"/>
      <c r="P478" s="562"/>
      <c r="Q478" s="562"/>
      <c r="R478" s="562"/>
      <c r="S478" s="562"/>
      <c r="T478" s="562"/>
      <c r="U478" s="562"/>
      <c r="V478" s="562"/>
      <c r="W478" s="562"/>
      <c r="X478" s="562"/>
      <c r="Y478" s="562"/>
      <c r="Z478" s="562"/>
      <c r="AA478" s="562"/>
      <c r="AB478" s="562"/>
      <c r="AC478" s="563"/>
    </row>
    <row r="479" spans="1:32" ht="184.5" customHeight="1" x14ac:dyDescent="0.2">
      <c r="A479" s="594" t="s">
        <v>288</v>
      </c>
      <c r="B479" s="595"/>
      <c r="C479" s="595"/>
      <c r="D479" s="595"/>
      <c r="E479" s="595"/>
      <c r="F479" s="595"/>
      <c r="G479" s="595"/>
      <c r="H479" s="595"/>
      <c r="I479" s="595"/>
      <c r="J479" s="595"/>
      <c r="K479" s="595"/>
      <c r="L479" s="595"/>
      <c r="M479" s="595"/>
      <c r="N479" s="595"/>
      <c r="O479" s="595"/>
      <c r="P479" s="595"/>
      <c r="Q479" s="595"/>
      <c r="R479" s="595"/>
      <c r="S479" s="595"/>
      <c r="T479" s="595"/>
      <c r="U479" s="595"/>
      <c r="V479" s="595"/>
      <c r="W479" s="595"/>
      <c r="X479" s="595"/>
      <c r="Y479" s="595"/>
      <c r="Z479" s="595"/>
      <c r="AA479" s="595"/>
      <c r="AB479" s="595"/>
      <c r="AC479" s="596"/>
    </row>
    <row r="481" spans="1:32" hidden="1" x14ac:dyDescent="0.2"/>
    <row r="482" spans="1:32" hidden="1" x14ac:dyDescent="0.2"/>
    <row r="483" spans="1:32" hidden="1" x14ac:dyDescent="0.2"/>
    <row r="484" spans="1:32" hidden="1" x14ac:dyDescent="0.2"/>
    <row r="485" spans="1:32" hidden="1" x14ac:dyDescent="0.2"/>
    <row r="487" spans="1:32" ht="18" x14ac:dyDescent="0.25">
      <c r="A487" s="556" t="s">
        <v>58</v>
      </c>
      <c r="B487" s="556"/>
      <c r="C487" s="556"/>
      <c r="D487" s="556"/>
      <c r="E487" s="556"/>
      <c r="F487" s="556"/>
      <c r="G487" s="556"/>
      <c r="H487" s="556"/>
      <c r="I487" s="556"/>
      <c r="J487" s="556"/>
      <c r="K487" s="556"/>
      <c r="L487" s="556"/>
      <c r="M487" s="556"/>
      <c r="N487" s="556"/>
      <c r="O487" s="556"/>
      <c r="P487" s="556"/>
      <c r="Q487" s="556"/>
      <c r="R487" s="556"/>
      <c r="S487" s="556"/>
      <c r="T487" s="556"/>
      <c r="U487" s="556"/>
      <c r="V487" s="556"/>
      <c r="W487" s="556"/>
      <c r="X487" s="556"/>
      <c r="Y487" s="556"/>
      <c r="Z487" s="556"/>
      <c r="AA487" s="556"/>
      <c r="AB487" s="556"/>
      <c r="AC487" s="556"/>
      <c r="AE487" s="304" t="s">
        <v>401</v>
      </c>
    </row>
    <row r="489" spans="1:32" ht="15" x14ac:dyDescent="0.2">
      <c r="A489" s="167" t="s">
        <v>312</v>
      </c>
      <c r="B489" s="167" t="s">
        <v>313</v>
      </c>
      <c r="C489" s="167"/>
      <c r="D489" s="167"/>
      <c r="E489" s="167"/>
      <c r="F489" s="167"/>
      <c r="G489" s="167"/>
      <c r="H489" s="167"/>
      <c r="I489" s="167"/>
      <c r="J489" s="167"/>
      <c r="K489" s="167"/>
      <c r="L489" s="167"/>
      <c r="M489" s="167"/>
      <c r="N489" s="167"/>
      <c r="O489" s="167"/>
      <c r="P489" s="167"/>
      <c r="Q489" s="167"/>
      <c r="R489" s="167"/>
      <c r="S489" s="167"/>
      <c r="T489" s="167"/>
      <c r="U489" s="167"/>
      <c r="V489" s="167"/>
      <c r="W489" s="167"/>
      <c r="X489" s="167"/>
      <c r="Y489" s="167"/>
      <c r="Z489" s="167"/>
      <c r="AA489" s="167"/>
      <c r="AB489" s="167"/>
      <c r="AC489" s="167"/>
      <c r="AE489" s="304" t="s">
        <v>402</v>
      </c>
    </row>
    <row r="490" spans="1:32" x14ac:dyDescent="0.2">
      <c r="Q490" s="158"/>
    </row>
    <row r="491" spans="1:32" ht="17.25" customHeight="1" x14ac:dyDescent="0.25">
      <c r="A491" s="494" t="s">
        <v>111</v>
      </c>
      <c r="B491" s="494"/>
      <c r="C491" s="494"/>
      <c r="D491" s="494"/>
      <c r="E491" s="494"/>
      <c r="F491" s="494"/>
      <c r="G491" s="494"/>
      <c r="H491" s="494"/>
      <c r="I491" s="494"/>
      <c r="J491" s="494"/>
      <c r="K491" s="494"/>
      <c r="L491" s="494"/>
      <c r="M491" s="494"/>
      <c r="N491" s="494"/>
      <c r="O491" s="494"/>
      <c r="P491" s="494"/>
      <c r="Q491" s="494"/>
      <c r="R491" s="494"/>
      <c r="S491" s="494"/>
      <c r="T491" s="494"/>
      <c r="U491" s="494"/>
      <c r="V491" s="494"/>
      <c r="W491" s="494"/>
      <c r="X491" s="494"/>
      <c r="Y491" s="494"/>
      <c r="Z491" s="494"/>
      <c r="AA491" s="494"/>
      <c r="AB491" s="494"/>
      <c r="AC491" s="494"/>
    </row>
    <row r="492" spans="1:32" ht="19.5" customHeight="1" x14ac:dyDescent="0.2">
      <c r="A492" s="411" t="s">
        <v>181</v>
      </c>
      <c r="B492" s="412"/>
      <c r="C492" s="412"/>
      <c r="D492" s="412"/>
      <c r="E492" s="412"/>
      <c r="F492" s="412"/>
      <c r="G492" s="412"/>
      <c r="H492" s="412"/>
      <c r="I492" s="412"/>
      <c r="J492" s="412"/>
      <c r="K492" s="412"/>
      <c r="L492" s="412"/>
      <c r="M492" s="412"/>
      <c r="N492" s="412"/>
      <c r="O492" s="412"/>
      <c r="P492" s="412"/>
      <c r="Q492" s="412"/>
      <c r="R492" s="412"/>
      <c r="S492" s="412"/>
      <c r="T492" s="412"/>
      <c r="U492" s="412"/>
      <c r="V492" s="412"/>
      <c r="W492" s="412"/>
      <c r="X492" s="413"/>
      <c r="Y492" s="430" t="s">
        <v>50</v>
      </c>
      <c r="Z492" s="409"/>
      <c r="AA492" s="409"/>
      <c r="AB492" s="410"/>
      <c r="AC492" s="147"/>
      <c r="AD492" s="4"/>
      <c r="AE492" s="275" t="str">
        <f>IF(AD492=1,AF492,IF(AD492=2,AF493,IF(AD492=3,AF494,IF(AD492=4,AF495,""))))</f>
        <v/>
      </c>
      <c r="AF492" s="121">
        <v>-1</v>
      </c>
    </row>
    <row r="493" spans="1:32" ht="19.5" customHeight="1" x14ac:dyDescent="0.2">
      <c r="A493" s="411" t="s">
        <v>182</v>
      </c>
      <c r="B493" s="412"/>
      <c r="C493" s="412"/>
      <c r="D493" s="412"/>
      <c r="E493" s="412"/>
      <c r="F493" s="412"/>
      <c r="G493" s="412"/>
      <c r="H493" s="412"/>
      <c r="I493" s="412"/>
      <c r="J493" s="412"/>
      <c r="K493" s="412"/>
      <c r="L493" s="412"/>
      <c r="M493" s="412"/>
      <c r="N493" s="412"/>
      <c r="O493" s="412"/>
      <c r="P493" s="412"/>
      <c r="Q493" s="412"/>
      <c r="R493" s="412"/>
      <c r="S493" s="412"/>
      <c r="T493" s="412"/>
      <c r="U493" s="412"/>
      <c r="V493" s="412"/>
      <c r="W493" s="412"/>
      <c r="X493" s="413"/>
      <c r="Y493" s="430" t="s">
        <v>36</v>
      </c>
      <c r="Z493" s="409"/>
      <c r="AA493" s="409"/>
      <c r="AB493" s="410"/>
      <c r="AC493" s="147"/>
      <c r="AF493" s="121">
        <v>0</v>
      </c>
    </row>
    <row r="494" spans="1:32" ht="31.5" customHeight="1" x14ac:dyDescent="0.2">
      <c r="A494" s="411" t="s">
        <v>183</v>
      </c>
      <c r="B494" s="412"/>
      <c r="C494" s="412"/>
      <c r="D494" s="412"/>
      <c r="E494" s="412"/>
      <c r="F494" s="412"/>
      <c r="G494" s="412"/>
      <c r="H494" s="412"/>
      <c r="I494" s="412"/>
      <c r="J494" s="412"/>
      <c r="K494" s="412"/>
      <c r="L494" s="412"/>
      <c r="M494" s="412"/>
      <c r="N494" s="412"/>
      <c r="O494" s="412"/>
      <c r="P494" s="412"/>
      <c r="Q494" s="412"/>
      <c r="R494" s="412"/>
      <c r="S494" s="412"/>
      <c r="T494" s="412"/>
      <c r="U494" s="412"/>
      <c r="V494" s="412"/>
      <c r="W494" s="412"/>
      <c r="X494" s="413"/>
      <c r="Y494" s="430" t="s">
        <v>38</v>
      </c>
      <c r="Z494" s="409"/>
      <c r="AA494" s="409"/>
      <c r="AB494" s="410"/>
      <c r="AC494" s="147"/>
      <c r="AF494" s="121">
        <v>0.5</v>
      </c>
    </row>
    <row r="495" spans="1:32" ht="18" customHeight="1" x14ac:dyDescent="0.2">
      <c r="A495" s="411" t="s">
        <v>184</v>
      </c>
      <c r="B495" s="412"/>
      <c r="C495" s="412"/>
      <c r="D495" s="412"/>
      <c r="E495" s="412"/>
      <c r="F495" s="412"/>
      <c r="G495" s="412"/>
      <c r="H495" s="412"/>
      <c r="I495" s="412"/>
      <c r="J495" s="412"/>
      <c r="K495" s="412"/>
      <c r="L495" s="412"/>
      <c r="M495" s="412"/>
      <c r="N495" s="412"/>
      <c r="O495" s="412"/>
      <c r="P495" s="412"/>
      <c r="Q495" s="412"/>
      <c r="R495" s="412"/>
      <c r="S495" s="412"/>
      <c r="T495" s="412"/>
      <c r="U495" s="412"/>
      <c r="V495" s="412"/>
      <c r="W495" s="412"/>
      <c r="X495" s="413"/>
      <c r="Y495" s="430" t="s">
        <v>51</v>
      </c>
      <c r="Z495" s="409"/>
      <c r="AA495" s="409"/>
      <c r="AB495" s="410"/>
      <c r="AC495" s="147"/>
      <c r="AF495" s="121">
        <v>1</v>
      </c>
    </row>
    <row r="497" spans="1:29" ht="15" customHeight="1" x14ac:dyDescent="0.2">
      <c r="A497" s="477" t="s">
        <v>147</v>
      </c>
      <c r="B497" s="478"/>
      <c r="C497" s="478"/>
      <c r="D497" s="478"/>
      <c r="E497" s="478"/>
      <c r="F497" s="478"/>
      <c r="G497" s="478"/>
      <c r="H497" s="478"/>
      <c r="I497" s="478"/>
      <c r="J497" s="478"/>
      <c r="K497" s="478"/>
      <c r="L497" s="478"/>
      <c r="M497" s="478"/>
      <c r="N497" s="478"/>
      <c r="O497" s="478"/>
      <c r="P497" s="478"/>
      <c r="Q497" s="478"/>
      <c r="R497" s="478"/>
      <c r="S497" s="478"/>
      <c r="T497" s="478"/>
      <c r="U497" s="478"/>
      <c r="V497" s="478"/>
      <c r="W497" s="478"/>
      <c r="X497" s="478"/>
      <c r="Y497" s="478"/>
      <c r="Z497" s="478"/>
      <c r="AA497" s="478"/>
      <c r="AB497" s="478"/>
      <c r="AC497" s="479"/>
    </row>
    <row r="498" spans="1:29" ht="30" customHeight="1" x14ac:dyDescent="0.2">
      <c r="A498" s="425"/>
      <c r="B498" s="426"/>
      <c r="C498" s="426"/>
      <c r="D498" s="426"/>
      <c r="E498" s="426"/>
      <c r="F498" s="426"/>
      <c r="G498" s="426"/>
      <c r="H498" s="426"/>
      <c r="I498" s="426"/>
      <c r="J498" s="426"/>
      <c r="K498" s="426"/>
      <c r="L498" s="426"/>
      <c r="M498" s="426"/>
      <c r="N498" s="426"/>
      <c r="O498" s="426"/>
      <c r="P498" s="426"/>
      <c r="Q498" s="426"/>
      <c r="R498" s="426"/>
      <c r="S498" s="426"/>
      <c r="T498" s="426"/>
      <c r="U498" s="426"/>
      <c r="V498" s="426"/>
      <c r="W498" s="426"/>
      <c r="X498" s="426"/>
      <c r="Y498" s="426"/>
      <c r="Z498" s="426"/>
      <c r="AA498" s="426"/>
      <c r="AB498" s="426"/>
      <c r="AC498" s="427"/>
    </row>
    <row r="499" spans="1:29" x14ac:dyDescent="0.2">
      <c r="AC499" s="121"/>
    </row>
    <row r="500" spans="1:29" ht="33.75" customHeight="1" x14ac:dyDescent="0.2">
      <c r="A500" s="440" t="s">
        <v>60</v>
      </c>
      <c r="B500" s="441"/>
      <c r="C500" s="441"/>
      <c r="D500" s="441"/>
      <c r="E500" s="441"/>
      <c r="F500" s="441"/>
      <c r="G500" s="441"/>
      <c r="H500" s="441"/>
      <c r="I500" s="441"/>
      <c r="J500" s="441"/>
      <c r="K500" s="441"/>
      <c r="L500" s="441"/>
      <c r="M500" s="441"/>
      <c r="N500" s="441"/>
      <c r="O500" s="441"/>
      <c r="P500" s="441"/>
      <c r="Q500" s="441"/>
      <c r="R500" s="441"/>
      <c r="S500" s="441"/>
      <c r="T500" s="441"/>
      <c r="U500" s="441"/>
      <c r="V500" s="441"/>
      <c r="W500" s="441"/>
      <c r="X500" s="441"/>
      <c r="Y500" s="441"/>
      <c r="Z500" s="441"/>
      <c r="AA500" s="441"/>
      <c r="AB500" s="441"/>
      <c r="AC500" s="442"/>
    </row>
    <row r="501" spans="1:29" ht="14.25" customHeight="1" x14ac:dyDescent="0.2">
      <c r="A501" s="431" t="s">
        <v>297</v>
      </c>
      <c r="B501" s="432"/>
      <c r="C501" s="432"/>
      <c r="D501" s="432"/>
      <c r="E501" s="432"/>
      <c r="F501" s="432"/>
      <c r="G501" s="432"/>
      <c r="H501" s="432"/>
      <c r="I501" s="432"/>
      <c r="J501" s="432"/>
      <c r="K501" s="432"/>
      <c r="L501" s="432"/>
      <c r="M501" s="432"/>
      <c r="N501" s="432"/>
      <c r="O501" s="432"/>
      <c r="P501" s="432"/>
      <c r="Q501" s="432"/>
      <c r="R501" s="432"/>
      <c r="S501" s="432"/>
      <c r="T501" s="432"/>
      <c r="U501" s="432"/>
      <c r="V501" s="432"/>
      <c r="W501" s="432"/>
      <c r="X501" s="432"/>
      <c r="Y501" s="432"/>
      <c r="Z501" s="432"/>
      <c r="AA501" s="432"/>
      <c r="AB501" s="432"/>
      <c r="AC501" s="433"/>
    </row>
    <row r="502" spans="1:29" ht="64.5" customHeight="1" x14ac:dyDescent="0.2">
      <c r="A502" s="431"/>
      <c r="B502" s="432"/>
      <c r="C502" s="432"/>
      <c r="D502" s="432"/>
      <c r="E502" s="432"/>
      <c r="F502" s="432"/>
      <c r="G502" s="432"/>
      <c r="H502" s="432"/>
      <c r="I502" s="432"/>
      <c r="J502" s="432"/>
      <c r="K502" s="432"/>
      <c r="L502" s="432"/>
      <c r="M502" s="432"/>
      <c r="N502" s="432"/>
      <c r="O502" s="432"/>
      <c r="P502" s="432"/>
      <c r="Q502" s="432"/>
      <c r="R502" s="432"/>
      <c r="S502" s="432"/>
      <c r="T502" s="432"/>
      <c r="U502" s="432"/>
      <c r="V502" s="432"/>
      <c r="W502" s="432"/>
      <c r="X502" s="432"/>
      <c r="Y502" s="432"/>
      <c r="Z502" s="432"/>
      <c r="AA502" s="432"/>
      <c r="AB502" s="432"/>
      <c r="AC502" s="433"/>
    </row>
    <row r="503" spans="1:29" ht="65.25" customHeight="1" x14ac:dyDescent="0.2">
      <c r="A503" s="557" t="s">
        <v>59</v>
      </c>
      <c r="B503" s="483"/>
      <c r="C503" s="483"/>
      <c r="D503" s="483"/>
      <c r="E503" s="483"/>
      <c r="F503" s="483"/>
      <c r="G503" s="483"/>
      <c r="H503" s="483"/>
      <c r="I503" s="483"/>
      <c r="J503" s="483"/>
      <c r="K503" s="483"/>
      <c r="L503" s="483"/>
      <c r="M503" s="483"/>
      <c r="N503" s="483"/>
      <c r="O503" s="483"/>
      <c r="P503" s="483"/>
      <c r="Q503" s="483"/>
      <c r="R503" s="483"/>
      <c r="S503" s="483"/>
      <c r="T503" s="483"/>
      <c r="U503" s="483"/>
      <c r="V503" s="483"/>
      <c r="W503" s="483"/>
      <c r="X503" s="483"/>
      <c r="Y503" s="483"/>
      <c r="Z503" s="483"/>
      <c r="AA503" s="483"/>
      <c r="AB503" s="483"/>
      <c r="AC503" s="493"/>
    </row>
    <row r="505" spans="1:29" hidden="1" x14ac:dyDescent="0.2"/>
    <row r="506" spans="1:29" hidden="1" x14ac:dyDescent="0.2"/>
    <row r="507" spans="1:29" hidden="1" x14ac:dyDescent="0.2"/>
    <row r="508" spans="1:29" hidden="1" x14ac:dyDescent="0.2"/>
    <row r="509" spans="1:29" hidden="1" x14ac:dyDescent="0.2"/>
    <row r="511" spans="1:29" ht="15" x14ac:dyDescent="0.25">
      <c r="A511" s="165" t="s">
        <v>314</v>
      </c>
      <c r="B511" s="167" t="s">
        <v>228</v>
      </c>
      <c r="C511" s="155"/>
      <c r="D511" s="155"/>
      <c r="E511" s="155"/>
      <c r="F511" s="155"/>
      <c r="G511" s="155"/>
      <c r="H511" s="155"/>
      <c r="I511" s="155"/>
      <c r="J511" s="155"/>
      <c r="K511" s="155"/>
      <c r="L511" s="155"/>
      <c r="M511" s="155"/>
      <c r="N511" s="155"/>
      <c r="O511" s="155"/>
      <c r="P511" s="155"/>
      <c r="Q511" s="155"/>
      <c r="R511" s="155"/>
      <c r="S511" s="155"/>
      <c r="T511" s="155"/>
      <c r="U511" s="155"/>
      <c r="V511" s="155"/>
      <c r="W511" s="155"/>
      <c r="X511" s="155"/>
      <c r="Y511" s="155"/>
      <c r="Z511" s="155"/>
      <c r="AA511" s="155"/>
      <c r="AB511" s="155"/>
      <c r="AC511" s="155"/>
    </row>
    <row r="512" spans="1:29" x14ac:dyDescent="0.2">
      <c r="A512" s="566" t="s">
        <v>112</v>
      </c>
      <c r="B512" s="567"/>
      <c r="C512" s="567"/>
      <c r="D512" s="567"/>
      <c r="E512" s="567"/>
      <c r="F512" s="567"/>
      <c r="G512" s="567"/>
      <c r="H512" s="567"/>
      <c r="I512" s="567"/>
      <c r="J512" s="567"/>
      <c r="K512" s="567"/>
      <c r="L512" s="567"/>
      <c r="M512" s="567"/>
      <c r="N512" s="567"/>
      <c r="O512" s="567"/>
      <c r="P512" s="567"/>
      <c r="Q512" s="567"/>
      <c r="R512" s="567"/>
      <c r="S512" s="567"/>
      <c r="T512" s="567"/>
      <c r="U512" s="567"/>
      <c r="V512" s="567"/>
      <c r="W512" s="567"/>
      <c r="X512" s="567"/>
      <c r="Y512" s="567"/>
      <c r="Z512" s="567"/>
      <c r="AA512" s="567"/>
      <c r="AB512" s="567"/>
      <c r="AC512" s="567"/>
    </row>
    <row r="513" spans="1:35" ht="30.75" customHeight="1" x14ac:dyDescent="0.25">
      <c r="J513" s="518" t="s">
        <v>375</v>
      </c>
      <c r="K513" s="518"/>
      <c r="L513" s="518"/>
      <c r="M513" s="518"/>
      <c r="N513" s="518"/>
      <c r="O513" s="518"/>
      <c r="P513" s="518"/>
      <c r="Q513" s="518"/>
      <c r="R513" s="518"/>
      <c r="S513" s="518"/>
      <c r="T513" s="518"/>
      <c r="U513" s="518"/>
      <c r="V513" s="518"/>
      <c r="W513" s="518"/>
      <c r="X513" s="518"/>
      <c r="Y513" s="518"/>
      <c r="Z513" s="518"/>
      <c r="AA513" s="518"/>
      <c r="AB513" s="518"/>
      <c r="AC513" s="518"/>
    </row>
    <row r="514" spans="1:35" ht="102.75" customHeight="1" x14ac:dyDescent="0.2">
      <c r="J514" s="519" t="s">
        <v>185</v>
      </c>
      <c r="K514" s="519"/>
      <c r="L514" s="519"/>
      <c r="M514" s="519"/>
      <c r="N514" s="519"/>
      <c r="O514" s="519"/>
      <c r="P514" s="519"/>
      <c r="Q514" s="519" t="s">
        <v>186</v>
      </c>
      <c r="R514" s="519"/>
      <c r="S514" s="519"/>
      <c r="T514" s="519"/>
      <c r="U514" s="519"/>
      <c r="V514" s="519"/>
      <c r="W514" s="519" t="s">
        <v>113</v>
      </c>
      <c r="X514" s="519"/>
      <c r="Y514" s="565"/>
      <c r="Z514" s="565"/>
      <c r="AA514" s="565"/>
      <c r="AB514" s="565"/>
      <c r="AC514" s="565"/>
      <c r="AE514" s="121" t="s">
        <v>351</v>
      </c>
      <c r="AG514" s="146"/>
      <c r="AH514" s="146"/>
      <c r="AI514" s="146"/>
    </row>
    <row r="515" spans="1:35" ht="51" customHeight="1" x14ac:dyDescent="0.2">
      <c r="A515" s="582" t="s">
        <v>376</v>
      </c>
      <c r="B515" s="583"/>
      <c r="C515" s="583"/>
      <c r="D515" s="583"/>
      <c r="E515" s="583"/>
      <c r="F515" s="434" t="s">
        <v>61</v>
      </c>
      <c r="G515" s="434"/>
      <c r="H515" s="434"/>
      <c r="I515" s="435"/>
      <c r="J515" s="564" t="s">
        <v>121</v>
      </c>
      <c r="K515" s="564"/>
      <c r="L515" s="564"/>
      <c r="M515" s="564"/>
      <c r="N515" s="564"/>
      <c r="O515" s="564"/>
      <c r="P515" s="168"/>
      <c r="Q515" s="520" t="s">
        <v>122</v>
      </c>
      <c r="R515" s="521"/>
      <c r="S515" s="521"/>
      <c r="T515" s="521"/>
      <c r="U515" s="522"/>
      <c r="V515" s="168"/>
      <c r="W515" s="520" t="s">
        <v>123</v>
      </c>
      <c r="X515" s="521"/>
      <c r="Y515" s="521"/>
      <c r="Z515" s="521"/>
      <c r="AA515" s="521"/>
      <c r="AB515" s="522"/>
      <c r="AC515" s="169"/>
      <c r="AD515" s="4"/>
      <c r="AE515" s="275" t="str">
        <f>IF(AD515="","",IF(OR(AD515=1,AD515=2,AD515=3,AD515=4,AD515=7),0,IF(OR(AD515=6,AD515=8),0.5,IF(AD515=5,0.25,1))))</f>
        <v/>
      </c>
      <c r="AF515" s="271" t="s">
        <v>352</v>
      </c>
      <c r="AG515" s="146"/>
      <c r="AH515" s="146"/>
      <c r="AI515" s="146"/>
    </row>
    <row r="516" spans="1:35" ht="77.25" customHeight="1" x14ac:dyDescent="0.2">
      <c r="A516" s="584"/>
      <c r="B516" s="585"/>
      <c r="C516" s="585"/>
      <c r="D516" s="585"/>
      <c r="E516" s="585"/>
      <c r="F516" s="434" t="s">
        <v>139</v>
      </c>
      <c r="G516" s="434"/>
      <c r="H516" s="434"/>
      <c r="I516" s="435"/>
      <c r="J516" s="564" t="s">
        <v>124</v>
      </c>
      <c r="K516" s="564"/>
      <c r="L516" s="564"/>
      <c r="M516" s="564"/>
      <c r="N516" s="564"/>
      <c r="O516" s="564"/>
      <c r="P516" s="168"/>
      <c r="Q516" s="520" t="s">
        <v>125</v>
      </c>
      <c r="R516" s="521"/>
      <c r="S516" s="521"/>
      <c r="T516" s="521"/>
      <c r="U516" s="522"/>
      <c r="V516" s="168"/>
      <c r="W516" s="520" t="s">
        <v>126</v>
      </c>
      <c r="X516" s="521"/>
      <c r="Y516" s="521"/>
      <c r="Z516" s="521"/>
      <c r="AA516" s="521"/>
      <c r="AB516" s="522"/>
      <c r="AC516" s="169"/>
      <c r="AE516" s="275" t="str">
        <f>IF(AD515=0,"",AD515)</f>
        <v/>
      </c>
      <c r="AF516" s="271" t="s">
        <v>353</v>
      </c>
      <c r="AG516" s="146"/>
      <c r="AH516" s="146"/>
      <c r="AI516" s="146"/>
    </row>
    <row r="517" spans="1:35" ht="134.25" customHeight="1" x14ac:dyDescent="0.2">
      <c r="A517" s="586"/>
      <c r="B517" s="587"/>
      <c r="C517" s="587"/>
      <c r="D517" s="587"/>
      <c r="E517" s="587"/>
      <c r="F517" s="434" t="s">
        <v>62</v>
      </c>
      <c r="G517" s="434"/>
      <c r="H517" s="434"/>
      <c r="I517" s="435"/>
      <c r="J517" s="564" t="s">
        <v>127</v>
      </c>
      <c r="K517" s="564"/>
      <c r="L517" s="564"/>
      <c r="M517" s="564"/>
      <c r="N517" s="564"/>
      <c r="O517" s="564"/>
      <c r="P517" s="168"/>
      <c r="Q517" s="520" t="s">
        <v>128</v>
      </c>
      <c r="R517" s="521"/>
      <c r="S517" s="521"/>
      <c r="T517" s="521"/>
      <c r="U517" s="522"/>
      <c r="V517" s="168"/>
      <c r="W517" s="520" t="s">
        <v>129</v>
      </c>
      <c r="X517" s="521"/>
      <c r="Y517" s="521"/>
      <c r="Z517" s="521"/>
      <c r="AA517" s="521"/>
      <c r="AB517" s="522"/>
      <c r="AC517" s="169"/>
      <c r="AG517" s="146"/>
      <c r="AH517" s="146"/>
      <c r="AI517" s="146"/>
    </row>
    <row r="518" spans="1:35" x14ac:dyDescent="0.2">
      <c r="AG518" s="146"/>
      <c r="AH518" s="146"/>
      <c r="AI518" s="146"/>
    </row>
    <row r="519" spans="1:35" x14ac:dyDescent="0.2">
      <c r="AG519" s="146"/>
      <c r="AH519" s="146"/>
      <c r="AI519" s="146"/>
    </row>
    <row r="520" spans="1:35" ht="15" customHeight="1" x14ac:dyDescent="0.2">
      <c r="A520" s="477" t="s">
        <v>147</v>
      </c>
      <c r="B520" s="478"/>
      <c r="C520" s="478"/>
      <c r="D520" s="478"/>
      <c r="E520" s="478"/>
      <c r="F520" s="478"/>
      <c r="G520" s="478"/>
      <c r="H520" s="478"/>
      <c r="I520" s="478"/>
      <c r="J520" s="478"/>
      <c r="K520" s="478"/>
      <c r="L520" s="478"/>
      <c r="M520" s="478"/>
      <c r="N520" s="478"/>
      <c r="O520" s="478"/>
      <c r="P520" s="478"/>
      <c r="Q520" s="478"/>
      <c r="R520" s="478"/>
      <c r="S520" s="478"/>
      <c r="T520" s="478"/>
      <c r="U520" s="478"/>
      <c r="V520" s="478"/>
      <c r="W520" s="478"/>
      <c r="X520" s="478"/>
      <c r="Y520" s="478"/>
      <c r="Z520" s="478"/>
      <c r="AA520" s="478"/>
      <c r="AB520" s="478"/>
      <c r="AC520" s="479"/>
      <c r="AG520" s="146"/>
      <c r="AH520" s="146"/>
      <c r="AI520" s="146"/>
    </row>
    <row r="521" spans="1:35" ht="30" customHeight="1" x14ac:dyDescent="0.2">
      <c r="A521" s="425"/>
      <c r="B521" s="426"/>
      <c r="C521" s="426"/>
      <c r="D521" s="426"/>
      <c r="E521" s="426"/>
      <c r="F521" s="426"/>
      <c r="G521" s="426"/>
      <c r="H521" s="426"/>
      <c r="I521" s="426"/>
      <c r="J521" s="426"/>
      <c r="K521" s="426"/>
      <c r="L521" s="426"/>
      <c r="M521" s="426"/>
      <c r="N521" s="426"/>
      <c r="O521" s="426"/>
      <c r="P521" s="426"/>
      <c r="Q521" s="426"/>
      <c r="R521" s="426"/>
      <c r="S521" s="426"/>
      <c r="T521" s="426"/>
      <c r="U521" s="426"/>
      <c r="V521" s="426"/>
      <c r="W521" s="426"/>
      <c r="X521" s="426"/>
      <c r="Y521" s="426"/>
      <c r="Z521" s="426"/>
      <c r="AA521" s="426"/>
      <c r="AB521" s="426"/>
      <c r="AC521" s="427"/>
    </row>
    <row r="522" spans="1:35" x14ac:dyDescent="0.2">
      <c r="AC522" s="121"/>
    </row>
    <row r="523" spans="1:35" ht="80.25" customHeight="1" x14ac:dyDescent="0.2">
      <c r="A523" s="512" t="s">
        <v>114</v>
      </c>
      <c r="B523" s="513"/>
      <c r="C523" s="513"/>
      <c r="D523" s="513"/>
      <c r="E523" s="513"/>
      <c r="F523" s="513"/>
      <c r="G523" s="513"/>
      <c r="H523" s="513"/>
      <c r="I523" s="513"/>
      <c r="J523" s="513"/>
      <c r="K523" s="513"/>
      <c r="L523" s="513"/>
      <c r="M523" s="513"/>
      <c r="N523" s="513"/>
      <c r="O523" s="513"/>
      <c r="P523" s="513"/>
      <c r="Q523" s="513"/>
      <c r="R523" s="513"/>
      <c r="S523" s="513"/>
      <c r="T523" s="513"/>
      <c r="U523" s="513"/>
      <c r="V523" s="513"/>
      <c r="W523" s="513"/>
      <c r="X523" s="513"/>
      <c r="Y523" s="513"/>
      <c r="Z523" s="513"/>
      <c r="AA523" s="513"/>
      <c r="AB523" s="513"/>
      <c r="AC523" s="514"/>
    </row>
    <row r="525" spans="1:35" hidden="1" x14ac:dyDescent="0.2"/>
    <row r="526" spans="1:35" hidden="1" x14ac:dyDescent="0.2"/>
    <row r="527" spans="1:35" hidden="1" x14ac:dyDescent="0.2"/>
    <row r="528" spans="1:35" hidden="1" x14ac:dyDescent="0.2"/>
    <row r="529" spans="1:32" hidden="1" x14ac:dyDescent="0.2"/>
    <row r="531" spans="1:32" ht="15" x14ac:dyDescent="0.25">
      <c r="A531" s="165" t="s">
        <v>311</v>
      </c>
      <c r="B531" s="155" t="s">
        <v>231</v>
      </c>
      <c r="C531" s="155"/>
      <c r="D531" s="155"/>
      <c r="E531" s="155"/>
      <c r="F531" s="155"/>
      <c r="G531" s="155"/>
      <c r="H531" s="155"/>
      <c r="I531" s="155"/>
      <c r="J531" s="155"/>
      <c r="K531" s="155"/>
      <c r="L531" s="155"/>
      <c r="M531" s="155"/>
      <c r="N531" s="155"/>
      <c r="O531" s="155"/>
      <c r="P531" s="155"/>
      <c r="Q531" s="155"/>
      <c r="R531" s="155"/>
      <c r="S531" s="155"/>
      <c r="T531" s="155"/>
      <c r="U531" s="155"/>
      <c r="V531" s="155"/>
      <c r="W531" s="155"/>
      <c r="X531" s="155"/>
      <c r="Y531" s="155"/>
      <c r="Z531" s="155"/>
      <c r="AA531" s="155"/>
      <c r="AB531" s="155"/>
      <c r="AC531" s="155"/>
    </row>
    <row r="532" spans="1:32" ht="15" x14ac:dyDescent="0.25">
      <c r="A532" s="165"/>
      <c r="B532" s="165"/>
      <c r="C532" s="165"/>
      <c r="D532" s="165"/>
      <c r="E532" s="165"/>
      <c r="F532" s="165"/>
      <c r="G532" s="165"/>
      <c r="H532" s="165"/>
      <c r="I532" s="165"/>
      <c r="J532" s="165"/>
      <c r="K532" s="165"/>
      <c r="L532" s="165"/>
      <c r="M532" s="165"/>
      <c r="N532" s="165"/>
      <c r="O532" s="165"/>
      <c r="P532" s="165"/>
      <c r="Q532" s="165"/>
      <c r="R532" s="165"/>
      <c r="S532" s="165"/>
      <c r="T532" s="165"/>
      <c r="U532" s="165"/>
      <c r="V532" s="165"/>
      <c r="W532" s="165"/>
      <c r="X532" s="165"/>
      <c r="Y532" s="165"/>
      <c r="Z532" s="165"/>
      <c r="AA532" s="165"/>
      <c r="AB532" s="165"/>
      <c r="AC532" s="165"/>
    </row>
    <row r="533" spans="1:32" ht="32.25" customHeight="1" x14ac:dyDescent="0.25">
      <c r="A533" s="494" t="s">
        <v>196</v>
      </c>
      <c r="B533" s="494"/>
      <c r="C533" s="494"/>
      <c r="D533" s="494"/>
      <c r="E533" s="494"/>
      <c r="F533" s="494"/>
      <c r="G533" s="494"/>
      <c r="H533" s="494"/>
      <c r="I533" s="494"/>
      <c r="J533" s="494"/>
      <c r="K533" s="494"/>
      <c r="L533" s="494"/>
      <c r="M533" s="494"/>
      <c r="N533" s="494"/>
      <c r="O533" s="494"/>
      <c r="P533" s="494"/>
      <c r="Q533" s="494"/>
      <c r="R533" s="494"/>
      <c r="S533" s="494"/>
      <c r="T533" s="494"/>
      <c r="U533" s="494"/>
      <c r="V533" s="494"/>
      <c r="W533" s="494"/>
      <c r="X533" s="494"/>
      <c r="Y533" s="494"/>
      <c r="Z533" s="494"/>
      <c r="AA533" s="494"/>
      <c r="AB533" s="494"/>
      <c r="AC533" s="494"/>
      <c r="AE533" s="121" t="s">
        <v>364</v>
      </c>
    </row>
    <row r="534" spans="1:32" ht="17.25" customHeight="1" x14ac:dyDescent="0.2">
      <c r="A534" s="580" t="s">
        <v>63</v>
      </c>
      <c r="B534" s="580"/>
      <c r="C534" s="580"/>
      <c r="D534" s="580"/>
      <c r="E534" s="580"/>
      <c r="F534" s="580"/>
      <c r="G534" s="580"/>
      <c r="H534" s="580"/>
      <c r="I534" s="580"/>
      <c r="J534" s="580"/>
      <c r="K534" s="580"/>
      <c r="L534" s="580"/>
      <c r="M534" s="580"/>
      <c r="N534" s="580"/>
      <c r="O534" s="580"/>
      <c r="P534" s="580"/>
      <c r="Q534" s="580"/>
      <c r="R534" s="580"/>
      <c r="S534" s="580"/>
      <c r="T534" s="580"/>
      <c r="U534" s="580"/>
      <c r="V534" s="580"/>
      <c r="W534" s="580"/>
      <c r="X534" s="580"/>
      <c r="Y534" s="410" t="s">
        <v>36</v>
      </c>
      <c r="Z534" s="429"/>
      <c r="AA534" s="429"/>
      <c r="AB534" s="429"/>
      <c r="AC534" s="147"/>
      <c r="AD534" s="4">
        <v>0</v>
      </c>
      <c r="AE534" s="275" t="str">
        <f>IF(AD534=1,AF534,IF(AND(OR(AD537=TRUE,AD538=TRUE,AD539=TRUE,AD540=TRUE,AD542=TRUE),AD534=2),AF535,""))</f>
        <v/>
      </c>
      <c r="AF534" s="121">
        <v>0</v>
      </c>
    </row>
    <row r="535" spans="1:32" ht="17.25" customHeight="1" x14ac:dyDescent="0.2">
      <c r="A535" s="580" t="s">
        <v>64</v>
      </c>
      <c r="B535" s="580"/>
      <c r="C535" s="580"/>
      <c r="D535" s="580"/>
      <c r="E535" s="580"/>
      <c r="F535" s="580"/>
      <c r="G535" s="580"/>
      <c r="H535" s="580"/>
      <c r="I535" s="580"/>
      <c r="J535" s="580"/>
      <c r="K535" s="580"/>
      <c r="L535" s="580"/>
      <c r="M535" s="580"/>
      <c r="N535" s="580"/>
      <c r="O535" s="580"/>
      <c r="P535" s="580"/>
      <c r="Q535" s="580"/>
      <c r="R535" s="580"/>
      <c r="S535" s="580"/>
      <c r="T535" s="580"/>
      <c r="U535" s="580"/>
      <c r="V535" s="580"/>
      <c r="W535" s="580"/>
      <c r="X535" s="580"/>
      <c r="Y535" s="410" t="s">
        <v>51</v>
      </c>
      <c r="Z535" s="429"/>
      <c r="AA535" s="429"/>
      <c r="AB535" s="429"/>
      <c r="AC535" s="147"/>
      <c r="AF535" s="121">
        <v>1</v>
      </c>
    </row>
    <row r="536" spans="1:32" ht="18.75" customHeight="1" x14ac:dyDescent="0.2">
      <c r="A536" s="149"/>
      <c r="B536" s="170" t="s">
        <v>146</v>
      </c>
      <c r="C536" s="171"/>
      <c r="D536" s="172"/>
      <c r="E536" s="172"/>
      <c r="F536" s="172"/>
      <c r="G536" s="172"/>
      <c r="H536" s="172"/>
      <c r="I536" s="172"/>
      <c r="J536" s="172"/>
      <c r="K536" s="172"/>
      <c r="L536" s="172"/>
      <c r="M536" s="172"/>
      <c r="N536" s="172"/>
      <c r="O536" s="172"/>
      <c r="P536" s="172"/>
      <c r="Q536" s="172"/>
      <c r="R536" s="172"/>
      <c r="S536" s="172"/>
      <c r="T536" s="172"/>
      <c r="U536" s="172"/>
      <c r="V536" s="172"/>
      <c r="W536" s="172"/>
      <c r="X536" s="172"/>
      <c r="Y536" s="173"/>
      <c r="Z536" s="173"/>
      <c r="AA536" s="173"/>
      <c r="AB536" s="173"/>
      <c r="AC536" s="127"/>
      <c r="AE536" s="281" t="s">
        <v>363</v>
      </c>
    </row>
    <row r="537" spans="1:32" ht="33.75" customHeight="1" x14ac:dyDescent="0.2">
      <c r="A537" s="149"/>
      <c r="B537" s="174"/>
      <c r="C537" s="405" t="s">
        <v>359</v>
      </c>
      <c r="D537" s="581"/>
      <c r="E537" s="581"/>
      <c r="F537" s="581"/>
      <c r="G537" s="581"/>
      <c r="H537" s="581"/>
      <c r="I537" s="581"/>
      <c r="J537" s="581"/>
      <c r="K537" s="581"/>
      <c r="L537" s="581"/>
      <c r="M537" s="581"/>
      <c r="N537" s="581"/>
      <c r="O537" s="581"/>
      <c r="P537" s="581"/>
      <c r="Q537" s="581"/>
      <c r="R537" s="581"/>
      <c r="S537" s="581"/>
      <c r="T537" s="581"/>
      <c r="U537" s="581"/>
      <c r="V537" s="581"/>
      <c r="W537" s="581"/>
      <c r="X537" s="581"/>
      <c r="Y537" s="175"/>
      <c r="Z537" s="175"/>
      <c r="AA537" s="175"/>
      <c r="AB537" s="176"/>
      <c r="AC537" s="177"/>
      <c r="AD537" s="204" t="b">
        <v>0</v>
      </c>
      <c r="AE537" s="299">
        <f>IF(AND(AD537=FALSE,AD538=FALSE,AD539=FALSE,AD540=FALSE,AD541=FALSE,AD542=FALSE),0,1)</f>
        <v>0</v>
      </c>
      <c r="AF537" s="280" t="s">
        <v>365</v>
      </c>
    </row>
    <row r="538" spans="1:32" ht="45" customHeight="1" x14ac:dyDescent="0.2">
      <c r="A538" s="146"/>
      <c r="B538" s="174"/>
      <c r="C538" s="405" t="s">
        <v>360</v>
      </c>
      <c r="D538" s="581"/>
      <c r="E538" s="581"/>
      <c r="F538" s="581"/>
      <c r="G538" s="581"/>
      <c r="H538" s="581"/>
      <c r="I538" s="581"/>
      <c r="J538" s="581"/>
      <c r="K538" s="581"/>
      <c r="L538" s="581"/>
      <c r="M538" s="581"/>
      <c r="N538" s="581"/>
      <c r="O538" s="581"/>
      <c r="P538" s="581"/>
      <c r="Q538" s="581"/>
      <c r="R538" s="581"/>
      <c r="S538" s="581"/>
      <c r="T538" s="581"/>
      <c r="U538" s="581"/>
      <c r="V538" s="581"/>
      <c r="W538" s="581"/>
      <c r="X538" s="581"/>
      <c r="Y538" s="175"/>
      <c r="Z538" s="175"/>
      <c r="AA538" s="175"/>
      <c r="AB538" s="176"/>
      <c r="AC538" s="178"/>
      <c r="AD538" s="4" t="b">
        <v>0</v>
      </c>
    </row>
    <row r="539" spans="1:32" ht="47.25" customHeight="1" x14ac:dyDescent="0.2">
      <c r="A539" s="149"/>
      <c r="B539" s="174"/>
      <c r="C539" s="405" t="s">
        <v>361</v>
      </c>
      <c r="D539" s="581"/>
      <c r="E539" s="581"/>
      <c r="F539" s="581"/>
      <c r="G539" s="581"/>
      <c r="H539" s="581"/>
      <c r="I539" s="581"/>
      <c r="J539" s="581"/>
      <c r="K539" s="581"/>
      <c r="L539" s="581"/>
      <c r="M539" s="581"/>
      <c r="N539" s="581"/>
      <c r="O539" s="581"/>
      <c r="P539" s="581"/>
      <c r="Q539" s="581"/>
      <c r="R539" s="581"/>
      <c r="S539" s="581"/>
      <c r="T539" s="581"/>
      <c r="U539" s="581"/>
      <c r="V539" s="581"/>
      <c r="W539" s="581"/>
      <c r="X539" s="581"/>
      <c r="Y539" s="175"/>
      <c r="Z539" s="175"/>
      <c r="AA539" s="175"/>
      <c r="AB539" s="176"/>
      <c r="AC539" s="178"/>
      <c r="AD539" s="205" t="b">
        <v>0</v>
      </c>
    </row>
    <row r="540" spans="1:32" ht="17.25" customHeight="1" x14ac:dyDescent="0.2">
      <c r="A540" s="149"/>
      <c r="B540" s="174"/>
      <c r="C540" s="405" t="s">
        <v>362</v>
      </c>
      <c r="D540" s="581"/>
      <c r="E540" s="581"/>
      <c r="F540" s="581"/>
      <c r="G540" s="581"/>
      <c r="H540" s="581"/>
      <c r="I540" s="581"/>
      <c r="J540" s="581"/>
      <c r="K540" s="581"/>
      <c r="L540" s="581"/>
      <c r="M540" s="581"/>
      <c r="N540" s="581"/>
      <c r="O540" s="581"/>
      <c r="P540" s="581"/>
      <c r="Q540" s="581"/>
      <c r="R540" s="581"/>
      <c r="S540" s="581"/>
      <c r="T540" s="581"/>
      <c r="U540" s="581"/>
      <c r="V540" s="581"/>
      <c r="W540" s="581"/>
      <c r="X540" s="581"/>
      <c r="Y540" s="175"/>
      <c r="Z540" s="175"/>
      <c r="AA540" s="175"/>
      <c r="AB540" s="176"/>
      <c r="AC540" s="178"/>
      <c r="AD540" s="4" t="b">
        <v>0</v>
      </c>
    </row>
    <row r="541" spans="1:32" ht="45" customHeight="1" x14ac:dyDescent="0.2">
      <c r="A541" s="149"/>
      <c r="B541" s="174"/>
      <c r="C541" s="405" t="s">
        <v>431</v>
      </c>
      <c r="D541" s="406"/>
      <c r="E541" s="406"/>
      <c r="F541" s="406"/>
      <c r="G541" s="406"/>
      <c r="H541" s="406"/>
      <c r="I541" s="406"/>
      <c r="J541" s="406"/>
      <c r="K541" s="406"/>
      <c r="L541" s="406"/>
      <c r="M541" s="406"/>
      <c r="N541" s="406"/>
      <c r="O541" s="406"/>
      <c r="P541" s="406"/>
      <c r="Q541" s="406"/>
      <c r="R541" s="406"/>
      <c r="S541" s="406"/>
      <c r="T541" s="406"/>
      <c r="U541" s="406"/>
      <c r="V541" s="406"/>
      <c r="W541" s="406"/>
      <c r="X541" s="406"/>
      <c r="Y541" s="175"/>
      <c r="Z541" s="175"/>
      <c r="AA541" s="175"/>
      <c r="AB541" s="176"/>
      <c r="AC541" s="178"/>
      <c r="AD541" s="4" t="b">
        <v>0</v>
      </c>
    </row>
    <row r="542" spans="1:32" ht="17.25" customHeight="1" x14ac:dyDescent="0.2">
      <c r="A542" s="149"/>
      <c r="B542" s="174"/>
      <c r="C542" s="405" t="s">
        <v>145</v>
      </c>
      <c r="D542" s="581"/>
      <c r="E542" s="581"/>
      <c r="F542" s="581"/>
      <c r="G542" s="581"/>
      <c r="H542" s="581"/>
      <c r="I542" s="581"/>
      <c r="J542" s="581"/>
      <c r="K542" s="581"/>
      <c r="L542" s="581"/>
      <c r="M542" s="581"/>
      <c r="N542" s="581"/>
      <c r="O542" s="581"/>
      <c r="P542" s="581"/>
      <c r="Q542" s="581"/>
      <c r="R542" s="581"/>
      <c r="S542" s="581"/>
      <c r="T542" s="581"/>
      <c r="U542" s="581"/>
      <c r="V542" s="581"/>
      <c r="W542" s="581"/>
      <c r="X542" s="581"/>
      <c r="Y542" s="175"/>
      <c r="Z542" s="175"/>
      <c r="AA542" s="175"/>
      <c r="AB542" s="176"/>
      <c r="AC542" s="178"/>
      <c r="AD542" s="4" t="b">
        <v>0</v>
      </c>
    </row>
    <row r="543" spans="1:32" ht="6.75" customHeight="1" x14ac:dyDescent="0.2">
      <c r="A543" s="149"/>
      <c r="B543" s="174"/>
      <c r="C543" s="163"/>
      <c r="D543" s="163"/>
      <c r="E543" s="163"/>
      <c r="F543" s="163"/>
      <c r="G543" s="163"/>
      <c r="H543" s="163"/>
      <c r="I543" s="163"/>
      <c r="J543" s="163"/>
      <c r="K543" s="163"/>
      <c r="L543" s="163"/>
      <c r="M543" s="163"/>
      <c r="N543" s="163"/>
      <c r="O543" s="163"/>
      <c r="P543" s="163"/>
      <c r="Q543" s="163"/>
      <c r="R543" s="163"/>
      <c r="S543" s="163"/>
      <c r="T543" s="163"/>
      <c r="U543" s="163"/>
      <c r="V543" s="163"/>
      <c r="W543" s="163"/>
      <c r="X543" s="163"/>
      <c r="Y543" s="173"/>
      <c r="Z543" s="173"/>
      <c r="AA543" s="173"/>
      <c r="AB543" s="173"/>
      <c r="AC543" s="127"/>
      <c r="AE543" s="282"/>
    </row>
    <row r="544" spans="1:32" ht="17.25" customHeight="1" x14ac:dyDescent="0.2">
      <c r="A544" s="555" t="str">
        <f>IF(AND(OR(AD534=1,AD534=""),AE537&lt;&gt;0),"Hinweis: Bitte widersprüchliche Angaben korrigieren (Leer oder 'Nein' und mind. ein Zutreffendes angekreuzt).",IF(AND(AD534=2,AE537=0),"Hinweis: Wertung kann nur bei Ankreuzen mindestens eines der angeführten Beispiele / 'Sonstiges' erfolgen.",""))</f>
        <v/>
      </c>
      <c r="B544" s="555"/>
      <c r="C544" s="555"/>
      <c r="D544" s="555"/>
      <c r="E544" s="555"/>
      <c r="F544" s="555"/>
      <c r="G544" s="555"/>
      <c r="H544" s="555"/>
      <c r="I544" s="555"/>
      <c r="J544" s="555"/>
      <c r="K544" s="555"/>
      <c r="L544" s="555"/>
      <c r="M544" s="555"/>
      <c r="N544" s="555"/>
      <c r="O544" s="555"/>
      <c r="P544" s="555"/>
      <c r="Q544" s="555"/>
      <c r="R544" s="555"/>
      <c r="S544" s="555"/>
      <c r="T544" s="555"/>
      <c r="U544" s="555"/>
      <c r="V544" s="555"/>
      <c r="W544" s="555"/>
      <c r="X544" s="555"/>
      <c r="Y544" s="555"/>
      <c r="Z544" s="555"/>
      <c r="AA544" s="555"/>
      <c r="AB544" s="555"/>
      <c r="AC544" s="555"/>
      <c r="AE544" s="319"/>
    </row>
    <row r="545" spans="1:29" ht="7.5" customHeight="1" x14ac:dyDescent="0.2"/>
    <row r="546" spans="1:29" ht="15" customHeight="1" x14ac:dyDescent="0.2">
      <c r="A546" s="477" t="s">
        <v>147</v>
      </c>
      <c r="B546" s="478"/>
      <c r="C546" s="478"/>
      <c r="D546" s="478"/>
      <c r="E546" s="478"/>
      <c r="F546" s="478"/>
      <c r="G546" s="478"/>
      <c r="H546" s="478"/>
      <c r="I546" s="478"/>
      <c r="J546" s="478"/>
      <c r="K546" s="478"/>
      <c r="L546" s="478"/>
      <c r="M546" s="478"/>
      <c r="N546" s="478"/>
      <c r="O546" s="478"/>
      <c r="P546" s="478"/>
      <c r="Q546" s="478"/>
      <c r="R546" s="478"/>
      <c r="S546" s="478"/>
      <c r="T546" s="478"/>
      <c r="U546" s="478"/>
      <c r="V546" s="478"/>
      <c r="W546" s="478"/>
      <c r="X546" s="478"/>
      <c r="Y546" s="478"/>
      <c r="Z546" s="478"/>
      <c r="AA546" s="478"/>
      <c r="AB546" s="478"/>
      <c r="AC546" s="479"/>
    </row>
    <row r="547" spans="1:29" ht="30" customHeight="1" x14ac:dyDescent="0.2">
      <c r="A547" s="425"/>
      <c r="B547" s="426"/>
      <c r="C547" s="426"/>
      <c r="D547" s="426"/>
      <c r="E547" s="426"/>
      <c r="F547" s="426"/>
      <c r="G547" s="426"/>
      <c r="H547" s="426"/>
      <c r="I547" s="426"/>
      <c r="J547" s="426"/>
      <c r="K547" s="426"/>
      <c r="L547" s="426"/>
      <c r="M547" s="426"/>
      <c r="N547" s="426"/>
      <c r="O547" s="426"/>
      <c r="P547" s="426"/>
      <c r="Q547" s="426"/>
      <c r="R547" s="426"/>
      <c r="S547" s="426"/>
      <c r="T547" s="426"/>
      <c r="U547" s="426"/>
      <c r="V547" s="426"/>
      <c r="W547" s="426"/>
      <c r="X547" s="426"/>
      <c r="Y547" s="426"/>
      <c r="Z547" s="426"/>
      <c r="AA547" s="426"/>
      <c r="AB547" s="426"/>
      <c r="AC547" s="427"/>
    </row>
    <row r="548" spans="1:29" x14ac:dyDescent="0.2">
      <c r="AC548" s="121"/>
    </row>
    <row r="549" spans="1:29" ht="178.5" customHeight="1" x14ac:dyDescent="0.2">
      <c r="A549" s="579" t="s">
        <v>298</v>
      </c>
      <c r="B549" s="579"/>
      <c r="C549" s="579"/>
      <c r="D549" s="579"/>
      <c r="E549" s="579"/>
      <c r="F549" s="579"/>
      <c r="G549" s="579"/>
      <c r="H549" s="579"/>
      <c r="I549" s="579"/>
      <c r="J549" s="579"/>
      <c r="K549" s="579"/>
      <c r="L549" s="579"/>
      <c r="M549" s="579"/>
      <c r="N549" s="579"/>
      <c r="O549" s="579"/>
      <c r="P549" s="579"/>
      <c r="Q549" s="579"/>
      <c r="R549" s="579"/>
      <c r="S549" s="579"/>
      <c r="T549" s="579"/>
      <c r="U549" s="579"/>
      <c r="V549" s="579"/>
      <c r="W549" s="579"/>
      <c r="X549" s="579"/>
      <c r="Y549" s="579"/>
      <c r="Z549" s="579"/>
      <c r="AA549" s="579"/>
      <c r="AB549" s="579"/>
      <c r="AC549" s="579"/>
    </row>
    <row r="550" spans="1:29" ht="46.5" customHeight="1" x14ac:dyDescent="0.2">
      <c r="A550" s="407" t="s">
        <v>432</v>
      </c>
      <c r="B550" s="407"/>
      <c r="C550" s="407"/>
      <c r="D550" s="407"/>
      <c r="E550" s="407"/>
      <c r="F550" s="407"/>
      <c r="G550" s="407"/>
      <c r="H550" s="407"/>
      <c r="I550" s="407"/>
      <c r="J550" s="407"/>
      <c r="K550" s="407"/>
      <c r="L550" s="407"/>
      <c r="M550" s="407"/>
      <c r="N550" s="407"/>
      <c r="O550" s="407"/>
      <c r="P550" s="407"/>
      <c r="Q550" s="407"/>
      <c r="R550" s="407"/>
      <c r="S550" s="407"/>
      <c r="T550" s="407"/>
      <c r="U550" s="407"/>
      <c r="V550" s="407"/>
      <c r="W550" s="407"/>
      <c r="X550" s="407"/>
      <c r="Y550" s="407"/>
      <c r="Z550" s="407"/>
      <c r="AA550" s="407"/>
      <c r="AB550" s="407"/>
      <c r="AC550" s="407"/>
    </row>
    <row r="552" spans="1:29" hidden="1" x14ac:dyDescent="0.2"/>
    <row r="553" spans="1:29" hidden="1" x14ac:dyDescent="0.2"/>
    <row r="554" spans="1:29" hidden="1" x14ac:dyDescent="0.2"/>
    <row r="555" spans="1:29" hidden="1" x14ac:dyDescent="0.2"/>
    <row r="556" spans="1:29" hidden="1" x14ac:dyDescent="0.2"/>
    <row r="557" spans="1:29" ht="15" customHeight="1" x14ac:dyDescent="0.2"/>
    <row r="558" spans="1:29" ht="15" x14ac:dyDescent="0.25">
      <c r="A558" s="155" t="s">
        <v>309</v>
      </c>
      <c r="B558" s="484" t="s">
        <v>310</v>
      </c>
      <c r="C558" s="484"/>
      <c r="D558" s="484"/>
      <c r="E558" s="484"/>
      <c r="F558" s="484"/>
      <c r="G558" s="484"/>
      <c r="H558" s="484"/>
      <c r="I558" s="484"/>
      <c r="J558" s="484"/>
      <c r="K558" s="484"/>
      <c r="L558" s="484"/>
      <c r="M558" s="484"/>
      <c r="N558" s="484"/>
      <c r="O558" s="484"/>
      <c r="P558" s="484"/>
      <c r="Q558" s="484"/>
      <c r="R558" s="484"/>
      <c r="S558" s="484"/>
      <c r="T558" s="484"/>
      <c r="U558" s="484"/>
      <c r="V558" s="484"/>
      <c r="W558" s="484"/>
      <c r="X558" s="484"/>
      <c r="Y558" s="484"/>
      <c r="Z558" s="484"/>
      <c r="AA558" s="484"/>
      <c r="AB558" s="484"/>
      <c r="AC558" s="484"/>
    </row>
    <row r="559" spans="1:29" x14ac:dyDescent="0.2">
      <c r="Q559" s="158"/>
    </row>
    <row r="560" spans="1:29" ht="33" customHeight="1" x14ac:dyDescent="0.25">
      <c r="A560" s="494" t="s">
        <v>308</v>
      </c>
      <c r="B560" s="494"/>
      <c r="C560" s="494"/>
      <c r="D560" s="494"/>
      <c r="E560" s="494"/>
      <c r="F560" s="494"/>
      <c r="G560" s="494"/>
      <c r="H560" s="494"/>
      <c r="I560" s="494"/>
      <c r="J560" s="494"/>
      <c r="K560" s="494"/>
      <c r="L560" s="494"/>
      <c r="M560" s="494"/>
      <c r="N560" s="494"/>
      <c r="O560" s="494"/>
      <c r="P560" s="494"/>
      <c r="Q560" s="494"/>
      <c r="R560" s="494"/>
      <c r="S560" s="494"/>
      <c r="T560" s="494"/>
      <c r="U560" s="494"/>
      <c r="V560" s="494"/>
      <c r="W560" s="494"/>
      <c r="X560" s="494"/>
      <c r="Y560" s="494"/>
      <c r="Z560" s="494"/>
      <c r="AA560" s="494"/>
      <c r="AB560" s="494"/>
      <c r="AC560" s="494"/>
    </row>
    <row r="561" spans="1:32" ht="27.75" customHeight="1" x14ac:dyDescent="0.2">
      <c r="A561" s="448" t="s">
        <v>187</v>
      </c>
      <c r="B561" s="449"/>
      <c r="C561" s="449"/>
      <c r="D561" s="449"/>
      <c r="E561" s="449"/>
      <c r="F561" s="449"/>
      <c r="G561" s="449"/>
      <c r="H561" s="449"/>
      <c r="I561" s="449"/>
      <c r="J561" s="449"/>
      <c r="K561" s="449"/>
      <c r="L561" s="449"/>
      <c r="M561" s="449"/>
      <c r="N561" s="449"/>
      <c r="O561" s="449"/>
      <c r="P561" s="449"/>
      <c r="Q561" s="449"/>
      <c r="R561" s="449"/>
      <c r="S561" s="449"/>
      <c r="T561" s="449"/>
      <c r="U561" s="449"/>
      <c r="V561" s="449"/>
      <c r="W561" s="449"/>
      <c r="X561" s="450"/>
      <c r="Y561" s="444" t="s">
        <v>50</v>
      </c>
      <c r="Z561" s="445"/>
      <c r="AA561" s="445"/>
      <c r="AB561" s="446"/>
      <c r="AC561" s="147"/>
      <c r="AD561" s="4"/>
      <c r="AE561" s="275" t="str">
        <f>IF(AD561=1,AF561,IF(AD561=2,AF562,IF(AD561=3,AF563,IF(AD561=4,AF564,""))))</f>
        <v/>
      </c>
      <c r="AF561" s="121">
        <v>-1</v>
      </c>
    </row>
    <row r="562" spans="1:32" ht="74.25" customHeight="1" x14ac:dyDescent="0.2">
      <c r="A562" s="448" t="s">
        <v>188</v>
      </c>
      <c r="B562" s="449"/>
      <c r="C562" s="449"/>
      <c r="D562" s="449"/>
      <c r="E562" s="449"/>
      <c r="F562" s="449"/>
      <c r="G562" s="449"/>
      <c r="H562" s="449"/>
      <c r="I562" s="449"/>
      <c r="J562" s="449"/>
      <c r="K562" s="449"/>
      <c r="L562" s="449"/>
      <c r="M562" s="449"/>
      <c r="N562" s="449"/>
      <c r="O562" s="449"/>
      <c r="P562" s="449"/>
      <c r="Q562" s="449"/>
      <c r="R562" s="449"/>
      <c r="S562" s="449"/>
      <c r="T562" s="449"/>
      <c r="U562" s="449"/>
      <c r="V562" s="449"/>
      <c r="W562" s="449"/>
      <c r="X562" s="450"/>
      <c r="Y562" s="444" t="s">
        <v>36</v>
      </c>
      <c r="Z562" s="445"/>
      <c r="AA562" s="445"/>
      <c r="AB562" s="446"/>
      <c r="AC562" s="147"/>
      <c r="AF562" s="121">
        <v>0</v>
      </c>
    </row>
    <row r="563" spans="1:32" ht="31.5" customHeight="1" x14ac:dyDescent="0.2">
      <c r="A563" s="448" t="s">
        <v>189</v>
      </c>
      <c r="B563" s="449"/>
      <c r="C563" s="449"/>
      <c r="D563" s="449"/>
      <c r="E563" s="449"/>
      <c r="F563" s="449"/>
      <c r="G563" s="449"/>
      <c r="H563" s="449"/>
      <c r="I563" s="449"/>
      <c r="J563" s="449"/>
      <c r="K563" s="449"/>
      <c r="L563" s="449"/>
      <c r="M563" s="449"/>
      <c r="N563" s="449"/>
      <c r="O563" s="449"/>
      <c r="P563" s="449"/>
      <c r="Q563" s="449"/>
      <c r="R563" s="449"/>
      <c r="S563" s="449"/>
      <c r="T563" s="449"/>
      <c r="U563" s="449"/>
      <c r="V563" s="449"/>
      <c r="W563" s="449"/>
      <c r="X563" s="450"/>
      <c r="Y563" s="444" t="s">
        <v>38</v>
      </c>
      <c r="Z563" s="445"/>
      <c r="AA563" s="445"/>
      <c r="AB563" s="446"/>
      <c r="AC563" s="147"/>
      <c r="AF563" s="121">
        <v>0.5</v>
      </c>
    </row>
    <row r="564" spans="1:32" ht="30" customHeight="1" x14ac:dyDescent="0.2">
      <c r="A564" s="448" t="s">
        <v>299</v>
      </c>
      <c r="B564" s="449"/>
      <c r="C564" s="449"/>
      <c r="D564" s="449"/>
      <c r="E564" s="449"/>
      <c r="F564" s="449"/>
      <c r="G564" s="449"/>
      <c r="H564" s="449"/>
      <c r="I564" s="449"/>
      <c r="J564" s="449"/>
      <c r="K564" s="449"/>
      <c r="L564" s="449"/>
      <c r="M564" s="449"/>
      <c r="N564" s="449"/>
      <c r="O564" s="449"/>
      <c r="P564" s="449"/>
      <c r="Q564" s="449"/>
      <c r="R564" s="449"/>
      <c r="S564" s="449"/>
      <c r="T564" s="449"/>
      <c r="U564" s="449"/>
      <c r="V564" s="449"/>
      <c r="W564" s="449"/>
      <c r="X564" s="450"/>
      <c r="Y564" s="444" t="s">
        <v>51</v>
      </c>
      <c r="Z564" s="445"/>
      <c r="AA564" s="445"/>
      <c r="AB564" s="446"/>
      <c r="AC564" s="147"/>
      <c r="AF564" s="121">
        <v>1</v>
      </c>
    </row>
    <row r="567" spans="1:32" ht="15" customHeight="1" x14ac:dyDescent="0.2">
      <c r="A567" s="477" t="s">
        <v>147</v>
      </c>
      <c r="B567" s="478"/>
      <c r="C567" s="478"/>
      <c r="D567" s="478"/>
      <c r="E567" s="478"/>
      <c r="F567" s="478"/>
      <c r="G567" s="478"/>
      <c r="H567" s="478"/>
      <c r="I567" s="478"/>
      <c r="J567" s="478"/>
      <c r="K567" s="478"/>
      <c r="L567" s="478"/>
      <c r="M567" s="478"/>
      <c r="N567" s="478"/>
      <c r="O567" s="478"/>
      <c r="P567" s="478"/>
      <c r="Q567" s="478"/>
      <c r="R567" s="478"/>
      <c r="S567" s="478"/>
      <c r="T567" s="478"/>
      <c r="U567" s="478"/>
      <c r="V567" s="478"/>
      <c r="W567" s="478"/>
      <c r="X567" s="478"/>
      <c r="Y567" s="478"/>
      <c r="Z567" s="478"/>
      <c r="AA567" s="478"/>
      <c r="AB567" s="478"/>
      <c r="AC567" s="479"/>
    </row>
    <row r="568" spans="1:32" ht="30" customHeight="1" x14ac:dyDescent="0.2">
      <c r="A568" s="425"/>
      <c r="B568" s="426"/>
      <c r="C568" s="426"/>
      <c r="D568" s="426"/>
      <c r="E568" s="426"/>
      <c r="F568" s="426"/>
      <c r="G568" s="426"/>
      <c r="H568" s="426"/>
      <c r="I568" s="426"/>
      <c r="J568" s="426"/>
      <c r="K568" s="426"/>
      <c r="L568" s="426"/>
      <c r="M568" s="426"/>
      <c r="N568" s="426"/>
      <c r="O568" s="426"/>
      <c r="P568" s="426"/>
      <c r="Q568" s="426"/>
      <c r="R568" s="426"/>
      <c r="S568" s="426"/>
      <c r="T568" s="426"/>
      <c r="U568" s="426"/>
      <c r="V568" s="426"/>
      <c r="W568" s="426"/>
      <c r="X568" s="426"/>
      <c r="Y568" s="426"/>
      <c r="Z568" s="426"/>
      <c r="AA568" s="426"/>
      <c r="AB568" s="426"/>
      <c r="AC568" s="427"/>
    </row>
    <row r="569" spans="1:32" x14ac:dyDescent="0.2">
      <c r="AC569" s="121"/>
    </row>
    <row r="570" spans="1:32" ht="409.5" customHeight="1" x14ac:dyDescent="0.2">
      <c r="A570" s="440" t="s">
        <v>416</v>
      </c>
      <c r="B570" s="441"/>
      <c r="C570" s="441"/>
      <c r="D570" s="441"/>
      <c r="E570" s="441"/>
      <c r="F570" s="441"/>
      <c r="G570" s="441"/>
      <c r="H570" s="441"/>
      <c r="I570" s="441"/>
      <c r="J570" s="441"/>
      <c r="K570" s="441"/>
      <c r="L570" s="441"/>
      <c r="M570" s="441"/>
      <c r="N570" s="441"/>
      <c r="O570" s="441"/>
      <c r="P570" s="441"/>
      <c r="Q570" s="441"/>
      <c r="R570" s="441"/>
      <c r="S570" s="441"/>
      <c r="T570" s="441"/>
      <c r="U570" s="441"/>
      <c r="V570" s="441"/>
      <c r="W570" s="441"/>
      <c r="X570" s="441"/>
      <c r="Y570" s="441"/>
      <c r="Z570" s="441"/>
      <c r="AA570" s="441"/>
      <c r="AB570" s="441"/>
      <c r="AC570" s="442"/>
    </row>
    <row r="571" spans="1:32" ht="65.25" customHeight="1" x14ac:dyDescent="0.2">
      <c r="A571" s="557" t="s">
        <v>417</v>
      </c>
      <c r="B571" s="577"/>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8"/>
    </row>
    <row r="573" spans="1:32" hidden="1" x14ac:dyDescent="0.2"/>
    <row r="574" spans="1:32" hidden="1" x14ac:dyDescent="0.2"/>
    <row r="575" spans="1:32" hidden="1" x14ac:dyDescent="0.2"/>
    <row r="576" spans="1:32" hidden="1" x14ac:dyDescent="0.2"/>
    <row r="577" spans="1:37" hidden="1" x14ac:dyDescent="0.2"/>
    <row r="579" spans="1:37" ht="15" x14ac:dyDescent="0.25">
      <c r="A579" s="605" t="s">
        <v>332</v>
      </c>
      <c r="B579" s="605"/>
      <c r="C579" s="605"/>
      <c r="D579" s="605"/>
      <c r="E579" s="605"/>
      <c r="F579" s="605"/>
      <c r="G579" s="605"/>
      <c r="H579" s="605"/>
      <c r="I579" s="605"/>
      <c r="J579" s="605"/>
      <c r="K579" s="605"/>
      <c r="L579" s="605"/>
      <c r="M579" s="605"/>
      <c r="N579" s="605"/>
      <c r="O579" s="605"/>
      <c r="P579" s="605"/>
      <c r="Q579" s="605"/>
      <c r="R579" s="605"/>
      <c r="S579" s="605"/>
      <c r="T579" s="605"/>
      <c r="U579" s="605"/>
      <c r="V579" s="605"/>
      <c r="W579" s="605"/>
      <c r="X579" s="605"/>
      <c r="Y579" s="605"/>
      <c r="Z579" s="605"/>
      <c r="AA579" s="605"/>
      <c r="AB579" s="605"/>
      <c r="AC579" s="605"/>
    </row>
    <row r="580" spans="1:37" x14ac:dyDescent="0.2">
      <c r="Q580" s="158"/>
    </row>
    <row r="581" spans="1:37" ht="39" customHeight="1" x14ac:dyDescent="0.2">
      <c r="A581" s="606" t="s">
        <v>333</v>
      </c>
      <c r="B581" s="606"/>
      <c r="C581" s="606"/>
      <c r="D581" s="606"/>
      <c r="E581" s="606"/>
      <c r="F581" s="606"/>
      <c r="G581" s="606"/>
      <c r="H581" s="606"/>
      <c r="I581" s="606"/>
      <c r="J581" s="606"/>
      <c r="K581" s="606"/>
      <c r="L581" s="606"/>
      <c r="M581" s="606"/>
      <c r="N581" s="606"/>
      <c r="O581" s="606"/>
      <c r="P581" s="606"/>
      <c r="Q581" s="606"/>
      <c r="R581" s="606"/>
      <c r="S581" s="606"/>
      <c r="T581" s="606"/>
      <c r="U581" s="606"/>
      <c r="V581" s="606"/>
      <c r="W581" s="606"/>
      <c r="X581" s="606"/>
      <c r="Y581" s="606"/>
      <c r="Z581" s="606"/>
      <c r="AA581" s="606"/>
      <c r="AB581" s="606"/>
      <c r="AC581" s="606"/>
      <c r="AG581" s="283" t="s">
        <v>381</v>
      </c>
      <c r="AH581" s="284"/>
      <c r="AI581" s="284"/>
      <c r="AJ581" s="284"/>
      <c r="AK581" s="285"/>
    </row>
    <row r="582" spans="1:37" ht="37.5" customHeight="1" x14ac:dyDescent="0.2">
      <c r="A582" s="538" t="s">
        <v>334</v>
      </c>
      <c r="B582" s="449"/>
      <c r="C582" s="449"/>
      <c r="D582" s="449"/>
      <c r="E582" s="449"/>
      <c r="F582" s="449"/>
      <c r="G582" s="449"/>
      <c r="H582" s="449"/>
      <c r="I582" s="449"/>
      <c r="J582" s="449"/>
      <c r="K582" s="449"/>
      <c r="L582" s="449"/>
      <c r="M582" s="449"/>
      <c r="N582" s="449"/>
      <c r="O582" s="449"/>
      <c r="P582" s="449"/>
      <c r="Q582" s="449"/>
      <c r="R582" s="449"/>
      <c r="S582" s="449"/>
      <c r="T582" s="449"/>
      <c r="U582" s="449"/>
      <c r="V582" s="449"/>
      <c r="W582" s="449"/>
      <c r="X582" s="449"/>
      <c r="Y582" s="450"/>
      <c r="Z582" s="568" t="s">
        <v>69</v>
      </c>
      <c r="AA582" s="569"/>
      <c r="AB582" s="569"/>
      <c r="AC582" s="570"/>
      <c r="AG582" s="286" t="s">
        <v>198</v>
      </c>
      <c r="AH582" s="483" t="s">
        <v>379</v>
      </c>
      <c r="AI582" s="483"/>
      <c r="AJ582" s="210" t="s">
        <v>378</v>
      </c>
      <c r="AK582" s="287"/>
    </row>
    <row r="583" spans="1:37" ht="22.5" customHeight="1" x14ac:dyDescent="0.2">
      <c r="A583" s="179"/>
      <c r="B583" s="498" t="s">
        <v>39</v>
      </c>
      <c r="C583" s="499"/>
      <c r="D583" s="499"/>
      <c r="E583" s="499"/>
      <c r="F583" s="499"/>
      <c r="G583" s="499"/>
      <c r="H583" s="499"/>
      <c r="I583" s="499"/>
      <c r="J583" s="499"/>
      <c r="K583" s="180"/>
      <c r="L583" s="181"/>
      <c r="M583" s="179"/>
      <c r="N583" s="498" t="s">
        <v>67</v>
      </c>
      <c r="O583" s="499"/>
      <c r="P583" s="499"/>
      <c r="Q583" s="499"/>
      <c r="R583" s="499"/>
      <c r="S583" s="499"/>
      <c r="T583" s="499"/>
      <c r="U583" s="499"/>
      <c r="V583" s="499"/>
      <c r="W583" s="499"/>
      <c r="X583" s="499"/>
      <c r="Y583" s="499"/>
      <c r="Z583" s="571"/>
      <c r="AA583" s="572"/>
      <c r="AB583" s="572"/>
      <c r="AC583" s="573"/>
      <c r="AD583" s="1"/>
      <c r="AE583" s="206"/>
      <c r="AG583" s="312" t="str">
        <f>IF(AJ583="","",IF(LEN(AJ583)=2,-0.5,-1))</f>
        <v/>
      </c>
      <c r="AH583" s="310" t="str">
        <f>IF(AD583=FALSE,"","1;")</f>
        <v/>
      </c>
      <c r="AI583" s="310" t="str">
        <f>IF(AE583=FALSE,"","4;")</f>
        <v/>
      </c>
      <c r="AJ583" s="275" t="str">
        <f>CONCATENATE(AH583,AH584,AH585,AI583,AI584,AI585)</f>
        <v/>
      </c>
      <c r="AK583" s="287"/>
    </row>
    <row r="584" spans="1:37" ht="22.5" customHeight="1" x14ac:dyDescent="0.2">
      <c r="A584" s="179"/>
      <c r="B584" s="498" t="s">
        <v>65</v>
      </c>
      <c r="C584" s="499"/>
      <c r="D584" s="499"/>
      <c r="E584" s="499"/>
      <c r="F584" s="499"/>
      <c r="G584" s="499"/>
      <c r="H584" s="499"/>
      <c r="I584" s="499"/>
      <c r="J584" s="499"/>
      <c r="K584" s="180"/>
      <c r="L584" s="181"/>
      <c r="M584" s="179"/>
      <c r="N584" s="498" t="s">
        <v>68</v>
      </c>
      <c r="O584" s="499"/>
      <c r="P584" s="499"/>
      <c r="Q584" s="499"/>
      <c r="R584" s="499"/>
      <c r="S584" s="499"/>
      <c r="T584" s="499"/>
      <c r="U584" s="499"/>
      <c r="V584" s="499"/>
      <c r="W584" s="499"/>
      <c r="X584" s="499"/>
      <c r="Y584" s="499"/>
      <c r="Z584" s="571"/>
      <c r="AA584" s="572"/>
      <c r="AB584" s="572"/>
      <c r="AC584" s="573"/>
      <c r="AD584" s="2"/>
      <c r="AE584" s="207"/>
      <c r="AG584" s="288"/>
      <c r="AH584" s="310" t="str">
        <f>IF(AD584=FALSE,"","2;")</f>
        <v/>
      </c>
      <c r="AI584" s="310" t="str">
        <f>IF(AE584=FALSE,"","5;")</f>
        <v/>
      </c>
      <c r="AJ584" s="146"/>
      <c r="AK584" s="492" t="s">
        <v>200</v>
      </c>
    </row>
    <row r="585" spans="1:37" ht="34.5" customHeight="1" x14ac:dyDescent="0.2">
      <c r="A585" s="182"/>
      <c r="B585" s="496" t="s">
        <v>66</v>
      </c>
      <c r="C585" s="497"/>
      <c r="D585" s="497"/>
      <c r="E585" s="497"/>
      <c r="F585" s="497"/>
      <c r="G585" s="497"/>
      <c r="H585" s="497"/>
      <c r="I585" s="497"/>
      <c r="J585" s="497"/>
      <c r="K585" s="183"/>
      <c r="L585" s="184"/>
      <c r="M585" s="182"/>
      <c r="N585" s="496" t="s">
        <v>53</v>
      </c>
      <c r="O585" s="497"/>
      <c r="P585" s="497"/>
      <c r="Q585" s="497"/>
      <c r="R585" s="497"/>
      <c r="S585" s="497"/>
      <c r="T585" s="497"/>
      <c r="U585" s="497"/>
      <c r="V585" s="497"/>
      <c r="W585" s="497"/>
      <c r="X585" s="497"/>
      <c r="Y585" s="499"/>
      <c r="Z585" s="574"/>
      <c r="AA585" s="575"/>
      <c r="AB585" s="575"/>
      <c r="AC585" s="576"/>
      <c r="AD585" s="3"/>
      <c r="AE585" s="208"/>
      <c r="AG585" s="288"/>
      <c r="AH585" s="310" t="str">
        <f>IF(AD585=FALSE,"","3;")</f>
        <v/>
      </c>
      <c r="AI585" s="310" t="str">
        <f>IF(AE585=FALSE,"","6;")</f>
        <v/>
      </c>
      <c r="AJ585" s="146"/>
      <c r="AK585" s="493"/>
    </row>
    <row r="586" spans="1:37" ht="40.5" customHeight="1" x14ac:dyDescent="0.2">
      <c r="A586" s="185"/>
      <c r="B586" s="502" t="s">
        <v>335</v>
      </c>
      <c r="C586" s="502"/>
      <c r="D586" s="502"/>
      <c r="E586" s="502"/>
      <c r="F586" s="502"/>
      <c r="G586" s="502"/>
      <c r="H586" s="502"/>
      <c r="I586" s="502"/>
      <c r="J586" s="502"/>
      <c r="K586" s="502"/>
      <c r="L586" s="502"/>
      <c r="M586" s="502"/>
      <c r="N586" s="502"/>
      <c r="O586" s="502"/>
      <c r="P586" s="502"/>
      <c r="Q586" s="502"/>
      <c r="R586" s="502"/>
      <c r="S586" s="502"/>
      <c r="T586" s="502"/>
      <c r="U586" s="502"/>
      <c r="V586" s="502"/>
      <c r="W586" s="502"/>
      <c r="X586" s="502"/>
      <c r="Y586" s="503"/>
      <c r="Z586" s="591" t="s">
        <v>36</v>
      </c>
      <c r="AA586" s="592"/>
      <c r="AB586" s="592"/>
      <c r="AC586" s="593"/>
      <c r="AD586" s="2"/>
      <c r="AE586" s="207"/>
      <c r="AG586" s="288"/>
      <c r="AH586" s="146"/>
      <c r="AI586" s="146"/>
      <c r="AJ586" s="146"/>
      <c r="AK586" s="311" t="str">
        <f>IF(AD586=TRUE,"x","")</f>
        <v/>
      </c>
    </row>
    <row r="587" spans="1:37" ht="39.75" customHeight="1" x14ac:dyDescent="0.2">
      <c r="A587" s="538" t="s">
        <v>336</v>
      </c>
      <c r="B587" s="449"/>
      <c r="C587" s="449"/>
      <c r="D587" s="449"/>
      <c r="E587" s="449"/>
      <c r="F587" s="449"/>
      <c r="G587" s="449"/>
      <c r="H587" s="449"/>
      <c r="I587" s="449"/>
      <c r="J587" s="449"/>
      <c r="K587" s="449"/>
      <c r="L587" s="449"/>
      <c r="M587" s="449"/>
      <c r="N587" s="449"/>
      <c r="O587" s="449"/>
      <c r="P587" s="449"/>
      <c r="Q587" s="449"/>
      <c r="R587" s="449"/>
      <c r="S587" s="449"/>
      <c r="T587" s="449"/>
      <c r="U587" s="449"/>
      <c r="V587" s="449"/>
      <c r="W587" s="449"/>
      <c r="X587" s="449"/>
      <c r="Y587" s="450"/>
      <c r="Z587" s="568" t="s">
        <v>70</v>
      </c>
      <c r="AA587" s="569"/>
      <c r="AB587" s="569"/>
      <c r="AC587" s="570"/>
      <c r="AD587" s="2"/>
      <c r="AE587" s="207"/>
      <c r="AG587" s="286" t="s">
        <v>199</v>
      </c>
      <c r="AH587" s="483" t="s">
        <v>380</v>
      </c>
      <c r="AI587" s="483"/>
      <c r="AJ587" s="317" t="s">
        <v>378</v>
      </c>
      <c r="AK587" s="287"/>
    </row>
    <row r="588" spans="1:37" ht="22.5" customHeight="1" x14ac:dyDescent="0.2">
      <c r="A588" s="179"/>
      <c r="B588" s="498" t="s">
        <v>39</v>
      </c>
      <c r="C588" s="499"/>
      <c r="D588" s="499"/>
      <c r="E588" s="499"/>
      <c r="F588" s="499"/>
      <c r="G588" s="499"/>
      <c r="H588" s="499"/>
      <c r="I588" s="499"/>
      <c r="J588" s="499"/>
      <c r="K588" s="180"/>
      <c r="L588" s="181"/>
      <c r="M588" s="179"/>
      <c r="N588" s="498" t="s">
        <v>67</v>
      </c>
      <c r="O588" s="499"/>
      <c r="P588" s="499"/>
      <c r="Q588" s="499"/>
      <c r="R588" s="499"/>
      <c r="S588" s="499"/>
      <c r="T588" s="499"/>
      <c r="U588" s="499"/>
      <c r="V588" s="499"/>
      <c r="W588" s="499"/>
      <c r="X588" s="499"/>
      <c r="Y588" s="499"/>
      <c r="Z588" s="571"/>
      <c r="AA588" s="572"/>
      <c r="AB588" s="572"/>
      <c r="AC588" s="573"/>
      <c r="AD588" s="1"/>
      <c r="AE588" s="206"/>
      <c r="AG588" s="312" t="str">
        <f>IF(AJ588="","",IF(LEN(AJ588)=2,0.5,1))</f>
        <v/>
      </c>
      <c r="AH588" s="310" t="str">
        <f>IF(AD588=FALSE,"","1;")</f>
        <v/>
      </c>
      <c r="AI588" s="310" t="str">
        <f>IF(AE588=FALSE,"","4;")</f>
        <v/>
      </c>
      <c r="AJ588" s="275" t="str">
        <f>CONCATENATE(AH588,AH589,AH590,AI588,AI589,AI590)</f>
        <v/>
      </c>
      <c r="AK588" s="287"/>
    </row>
    <row r="589" spans="1:37" ht="22.5" customHeight="1" x14ac:dyDescent="0.2">
      <c r="A589" s="179"/>
      <c r="B589" s="498" t="s">
        <v>65</v>
      </c>
      <c r="C589" s="499"/>
      <c r="D589" s="499"/>
      <c r="E589" s="499"/>
      <c r="F589" s="499"/>
      <c r="G589" s="499"/>
      <c r="H589" s="499"/>
      <c r="I589" s="499"/>
      <c r="J589" s="499"/>
      <c r="K589" s="180"/>
      <c r="L589" s="181"/>
      <c r="M589" s="179"/>
      <c r="N589" s="498" t="s">
        <v>68</v>
      </c>
      <c r="O589" s="499"/>
      <c r="P589" s="499"/>
      <c r="Q589" s="499"/>
      <c r="R589" s="499"/>
      <c r="S589" s="499"/>
      <c r="T589" s="499"/>
      <c r="U589" s="499"/>
      <c r="V589" s="499"/>
      <c r="W589" s="499"/>
      <c r="X589" s="499"/>
      <c r="Y589" s="499"/>
      <c r="Z589" s="571"/>
      <c r="AA589" s="572"/>
      <c r="AB589" s="572"/>
      <c r="AC589" s="573"/>
      <c r="AD589" s="2"/>
      <c r="AE589" s="207"/>
      <c r="AG589" s="288"/>
      <c r="AH589" s="310" t="str">
        <f>IF(AD589=FALSE,"","2;")</f>
        <v/>
      </c>
      <c r="AI589" s="310" t="str">
        <f>IF(AE589=FALSE,"","5;")</f>
        <v/>
      </c>
      <c r="AJ589" s="146"/>
      <c r="AK589" s="287"/>
    </row>
    <row r="590" spans="1:37" ht="27.75" customHeight="1" x14ac:dyDescent="0.2">
      <c r="A590" s="179"/>
      <c r="B590" s="498" t="s">
        <v>66</v>
      </c>
      <c r="C590" s="499"/>
      <c r="D590" s="499"/>
      <c r="E590" s="499"/>
      <c r="F590" s="499"/>
      <c r="G590" s="499"/>
      <c r="H590" s="499"/>
      <c r="I590" s="499"/>
      <c r="J590" s="499"/>
      <c r="K590" s="180"/>
      <c r="L590" s="181"/>
      <c r="M590" s="179"/>
      <c r="N590" s="498" t="s">
        <v>53</v>
      </c>
      <c r="O590" s="499"/>
      <c r="P590" s="499"/>
      <c r="Q590" s="499"/>
      <c r="R590" s="499"/>
      <c r="S590" s="499"/>
      <c r="T590" s="499"/>
      <c r="U590" s="499"/>
      <c r="V590" s="499"/>
      <c r="W590" s="499"/>
      <c r="X590" s="499"/>
      <c r="Y590" s="499"/>
      <c r="Z590" s="574"/>
      <c r="AA590" s="575"/>
      <c r="AB590" s="575"/>
      <c r="AC590" s="576"/>
      <c r="AD590" s="3"/>
      <c r="AE590" s="208"/>
      <c r="AG590" s="288"/>
      <c r="AH590" s="310" t="str">
        <f>IF(AD590=FALSE,"","3;")</f>
        <v/>
      </c>
      <c r="AI590" s="310" t="str">
        <f>IF(AE590=FALSE,"","6;")</f>
        <v/>
      </c>
      <c r="AJ590" s="146"/>
      <c r="AK590" s="287"/>
    </row>
    <row r="591" spans="1:37" ht="18" customHeight="1" x14ac:dyDescent="0.2">
      <c r="A591" s="495" t="str">
        <f>IF(AND(OR(AG583&lt;&gt;"",AG588&lt;&gt;""),AD586=TRUE),"Bitte korrigieren, widersprüchliche Angaben ('keine Wirkung' und 'pos.' bzw. 'neg. Wirkung')","")</f>
        <v/>
      </c>
      <c r="B591" s="495"/>
      <c r="C591" s="495"/>
      <c r="D591" s="495"/>
      <c r="E591" s="495"/>
      <c r="F591" s="495"/>
      <c r="G591" s="495"/>
      <c r="H591" s="495"/>
      <c r="I591" s="495"/>
      <c r="J591" s="495"/>
      <c r="K591" s="495"/>
      <c r="L591" s="495"/>
      <c r="M591" s="495"/>
      <c r="N591" s="495"/>
      <c r="O591" s="495"/>
      <c r="P591" s="495"/>
      <c r="Q591" s="495"/>
      <c r="R591" s="495"/>
      <c r="S591" s="495"/>
      <c r="T591" s="495"/>
      <c r="U591" s="495"/>
      <c r="V591" s="495"/>
      <c r="W591" s="495"/>
      <c r="X591" s="495"/>
      <c r="Y591" s="495"/>
      <c r="Z591" s="495"/>
      <c r="AA591" s="495"/>
      <c r="AB591" s="495"/>
      <c r="AC591" s="495"/>
      <c r="AG591" s="289"/>
      <c r="AH591" s="126"/>
      <c r="AI591" s="126"/>
      <c r="AJ591" s="126"/>
      <c r="AK591" s="290"/>
    </row>
    <row r="593" spans="1:32" ht="15" customHeight="1" x14ac:dyDescent="0.2">
      <c r="A593" s="477" t="s">
        <v>147</v>
      </c>
      <c r="B593" s="478"/>
      <c r="C593" s="478"/>
      <c r="D593" s="478"/>
      <c r="E593" s="478"/>
      <c r="F593" s="478"/>
      <c r="G593" s="478"/>
      <c r="H593" s="478"/>
      <c r="I593" s="478"/>
      <c r="J593" s="478"/>
      <c r="K593" s="478"/>
      <c r="L593" s="478"/>
      <c r="M593" s="478"/>
      <c r="N593" s="478"/>
      <c r="O593" s="478"/>
      <c r="P593" s="478"/>
      <c r="Q593" s="478"/>
      <c r="R593" s="478"/>
      <c r="S593" s="478"/>
      <c r="T593" s="478"/>
      <c r="U593" s="478"/>
      <c r="V593" s="478"/>
      <c r="W593" s="478"/>
      <c r="X593" s="478"/>
      <c r="Y593" s="478"/>
      <c r="Z593" s="478"/>
      <c r="AA593" s="478"/>
      <c r="AB593" s="478"/>
      <c r="AC593" s="479"/>
    </row>
    <row r="594" spans="1:32" ht="30" customHeight="1" x14ac:dyDescent="0.2">
      <c r="A594" s="425"/>
      <c r="B594" s="426"/>
      <c r="C594" s="426"/>
      <c r="D594" s="426"/>
      <c r="E594" s="426"/>
      <c r="F594" s="426"/>
      <c r="G594" s="426"/>
      <c r="H594" s="426"/>
      <c r="I594" s="426"/>
      <c r="J594" s="426"/>
      <c r="K594" s="426"/>
      <c r="L594" s="426"/>
      <c r="M594" s="426"/>
      <c r="N594" s="426"/>
      <c r="O594" s="426"/>
      <c r="P594" s="426"/>
      <c r="Q594" s="426"/>
      <c r="R594" s="426"/>
      <c r="S594" s="426"/>
      <c r="T594" s="426"/>
      <c r="U594" s="426"/>
      <c r="V594" s="426"/>
      <c r="W594" s="426"/>
      <c r="X594" s="426"/>
      <c r="Y594" s="426"/>
      <c r="Z594" s="426"/>
      <c r="AA594" s="426"/>
      <c r="AB594" s="426"/>
      <c r="AC594" s="427"/>
    </row>
    <row r="595" spans="1:32" x14ac:dyDescent="0.2">
      <c r="AC595" s="121"/>
    </row>
    <row r="596" spans="1:32" ht="121.5" customHeight="1" x14ac:dyDescent="0.2">
      <c r="A596" s="607" t="s">
        <v>337</v>
      </c>
      <c r="B596" s="608"/>
      <c r="C596" s="608"/>
      <c r="D596" s="608"/>
      <c r="E596" s="608"/>
      <c r="F596" s="608"/>
      <c r="G596" s="608"/>
      <c r="H596" s="608"/>
      <c r="I596" s="608"/>
      <c r="J596" s="608"/>
      <c r="K596" s="608"/>
      <c r="L596" s="608"/>
      <c r="M596" s="608"/>
      <c r="N596" s="608"/>
      <c r="O596" s="608"/>
      <c r="P596" s="608"/>
      <c r="Q596" s="608"/>
      <c r="R596" s="608"/>
      <c r="S596" s="608"/>
      <c r="T596" s="608"/>
      <c r="U596" s="608"/>
      <c r="V596" s="608"/>
      <c r="W596" s="608"/>
      <c r="X596" s="608"/>
      <c r="Y596" s="608"/>
      <c r="Z596" s="608"/>
      <c r="AA596" s="608"/>
      <c r="AB596" s="608"/>
      <c r="AC596" s="609"/>
    </row>
    <row r="599" spans="1:32" hidden="1" x14ac:dyDescent="0.2"/>
    <row r="600" spans="1:32" hidden="1" x14ac:dyDescent="0.2"/>
    <row r="601" spans="1:32" hidden="1" x14ac:dyDescent="0.2"/>
    <row r="602" spans="1:32" hidden="1" x14ac:dyDescent="0.2"/>
    <row r="603" spans="1:32" hidden="1" x14ac:dyDescent="0.2"/>
    <row r="604" spans="1:32" ht="40.5" customHeight="1" x14ac:dyDescent="0.2">
      <c r="A604" s="504" t="s">
        <v>71</v>
      </c>
      <c r="B604" s="504"/>
      <c r="C604" s="504"/>
      <c r="D604" s="504"/>
      <c r="E604" s="504"/>
      <c r="F604" s="504"/>
      <c r="G604" s="504"/>
      <c r="H604" s="504"/>
      <c r="I604" s="504"/>
      <c r="J604" s="504"/>
      <c r="K604" s="504"/>
      <c r="L604" s="504"/>
      <c r="M604" s="504"/>
      <c r="N604" s="504"/>
      <c r="O604" s="504"/>
      <c r="P604" s="504"/>
      <c r="Q604" s="504"/>
      <c r="R604" s="504"/>
      <c r="S604" s="504"/>
      <c r="T604" s="504"/>
      <c r="U604" s="504"/>
      <c r="V604" s="504"/>
      <c r="W604" s="504"/>
      <c r="X604" s="504"/>
      <c r="Y604" s="504"/>
      <c r="Z604" s="504"/>
      <c r="AA604" s="504"/>
      <c r="AB604" s="504"/>
      <c r="AC604" s="504"/>
    </row>
    <row r="605" spans="1:32" ht="14.25" customHeight="1" x14ac:dyDescent="0.2">
      <c r="A605" s="186"/>
      <c r="B605" s="186"/>
      <c r="C605" s="186"/>
      <c r="D605" s="186"/>
      <c r="E605" s="186"/>
      <c r="F605" s="186"/>
      <c r="G605" s="186"/>
      <c r="H605" s="186"/>
      <c r="I605" s="186"/>
      <c r="J605" s="186"/>
      <c r="K605" s="186"/>
      <c r="L605" s="186"/>
      <c r="M605" s="186"/>
      <c r="N605" s="186"/>
      <c r="O605" s="186"/>
      <c r="P605" s="186"/>
      <c r="Q605" s="187"/>
      <c r="R605" s="187"/>
      <c r="S605" s="187"/>
      <c r="T605" s="187"/>
      <c r="U605" s="187"/>
      <c r="V605" s="187"/>
      <c r="W605" s="187"/>
      <c r="X605" s="187"/>
      <c r="Y605" s="187"/>
      <c r="Z605" s="187"/>
      <c r="AA605" s="187"/>
      <c r="AB605" s="187"/>
      <c r="AC605" s="187"/>
    </row>
    <row r="606" spans="1:32" ht="279" customHeight="1" x14ac:dyDescent="0.2">
      <c r="A606" s="603" t="s">
        <v>1</v>
      </c>
      <c r="B606" s="604"/>
      <c r="C606" s="604"/>
      <c r="D606" s="500" t="s">
        <v>374</v>
      </c>
      <c r="E606" s="500"/>
      <c r="F606" s="500"/>
      <c r="G606" s="500"/>
      <c r="H606" s="500"/>
      <c r="I606" s="500"/>
      <c r="J606" s="500"/>
      <c r="K606" s="500"/>
      <c r="L606" s="500"/>
      <c r="M606" s="500"/>
      <c r="N606" s="500"/>
      <c r="O606" s="500"/>
      <c r="P606" s="500"/>
      <c r="Q606" s="500"/>
      <c r="R606" s="500"/>
      <c r="S606" s="500"/>
      <c r="T606" s="500"/>
      <c r="U606" s="500"/>
      <c r="V606" s="500"/>
      <c r="W606" s="500"/>
      <c r="X606" s="500"/>
      <c r="Y606" s="500"/>
      <c r="Z606" s="500"/>
      <c r="AA606" s="500"/>
      <c r="AB606" s="500"/>
      <c r="AC606" s="501"/>
      <c r="AF606" s="209"/>
    </row>
    <row r="608" spans="1:32" hidden="1" x14ac:dyDescent="0.2"/>
    <row r="609" spans="1:34" ht="22.5" customHeight="1" x14ac:dyDescent="0.2">
      <c r="A609" s="504" t="s">
        <v>72</v>
      </c>
      <c r="B609" s="504"/>
      <c r="C609" s="504"/>
      <c r="D609" s="504"/>
      <c r="E609" s="504"/>
      <c r="F609" s="504"/>
      <c r="G609" s="504"/>
      <c r="H609" s="504"/>
      <c r="I609" s="504"/>
      <c r="J609" s="504"/>
      <c r="K609" s="504"/>
      <c r="L609" s="504"/>
      <c r="M609" s="504"/>
      <c r="N609" s="504"/>
      <c r="O609" s="504"/>
      <c r="P609" s="504"/>
      <c r="Q609" s="504"/>
      <c r="R609" s="504"/>
      <c r="S609" s="504"/>
      <c r="T609" s="504"/>
      <c r="U609" s="504"/>
      <c r="V609" s="504"/>
      <c r="W609" s="504"/>
      <c r="X609" s="504"/>
      <c r="Y609" s="504"/>
      <c r="Z609" s="504"/>
      <c r="AA609" s="504"/>
      <c r="AB609" s="504"/>
      <c r="AC609" s="504"/>
    </row>
    <row r="611" spans="1:34" ht="51" customHeight="1" x14ac:dyDescent="0.2">
      <c r="A611" s="511" t="s">
        <v>148</v>
      </c>
      <c r="B611" s="511"/>
      <c r="C611" s="511"/>
      <c r="D611" s="511"/>
      <c r="E611" s="511"/>
      <c r="F611" s="511"/>
      <c r="G611" s="511"/>
      <c r="H611" s="511"/>
      <c r="I611" s="511"/>
      <c r="J611" s="511"/>
      <c r="K611" s="511"/>
      <c r="L611" s="511"/>
      <c r="M611" s="511"/>
      <c r="N611" s="511"/>
      <c r="O611" s="511"/>
      <c r="P611" s="511"/>
      <c r="Q611" s="511"/>
      <c r="R611" s="511"/>
      <c r="S611" s="511"/>
      <c r="T611" s="511"/>
      <c r="U611" s="511"/>
      <c r="V611" s="511"/>
      <c r="W611" s="511"/>
      <c r="X611" s="511"/>
      <c r="Y611" s="511"/>
      <c r="Z611" s="511"/>
      <c r="AA611" s="511"/>
      <c r="AB611" s="511"/>
      <c r="AC611" s="511"/>
      <c r="AF611" s="276"/>
      <c r="AG611" s="276"/>
      <c r="AH611" s="276"/>
    </row>
    <row r="612" spans="1:34" ht="14.25" customHeight="1" x14ac:dyDescent="0.25">
      <c r="A612" s="166"/>
      <c r="B612" s="166"/>
      <c r="C612" s="166"/>
      <c r="D612" s="166"/>
      <c r="E612" s="166"/>
      <c r="F612" s="166"/>
      <c r="G612" s="166"/>
      <c r="H612" s="166"/>
      <c r="I612" s="166"/>
      <c r="J612" s="166"/>
      <c r="K612" s="166"/>
      <c r="L612" s="166"/>
      <c r="M612" s="166"/>
      <c r="N612" s="166"/>
      <c r="O612" s="166"/>
      <c r="P612" s="166"/>
      <c r="Q612" s="166"/>
      <c r="R612" s="166"/>
      <c r="S612" s="166"/>
      <c r="T612" s="166"/>
      <c r="U612" s="166"/>
      <c r="V612" s="166"/>
      <c r="W612" s="166"/>
      <c r="X612" s="166"/>
      <c r="Y612" s="166"/>
      <c r="Z612" s="166"/>
      <c r="AA612" s="166"/>
      <c r="AB612" s="166"/>
      <c r="AC612" s="166"/>
      <c r="AF612" s="276"/>
      <c r="AG612" s="276"/>
      <c r="AH612" s="276"/>
    </row>
    <row r="613" spans="1:34" ht="17.25" customHeight="1" x14ac:dyDescent="0.2">
      <c r="A613" s="538" t="s">
        <v>64</v>
      </c>
      <c r="B613" s="449"/>
      <c r="C613" s="449"/>
      <c r="D613" s="449"/>
      <c r="E613" s="449"/>
      <c r="F613" s="449"/>
      <c r="G613" s="449"/>
      <c r="H613" s="449"/>
      <c r="I613" s="449"/>
      <c r="J613" s="449"/>
      <c r="K613" s="449"/>
      <c r="L613" s="449"/>
      <c r="M613" s="449"/>
      <c r="N613" s="449"/>
      <c r="O613" s="449"/>
      <c r="P613" s="449"/>
      <c r="Q613" s="449"/>
      <c r="R613" s="449"/>
      <c r="S613" s="449"/>
      <c r="T613" s="449"/>
      <c r="U613" s="449"/>
      <c r="V613" s="449"/>
      <c r="W613" s="449"/>
      <c r="X613" s="449"/>
      <c r="Y613" s="449"/>
      <c r="Z613" s="449"/>
      <c r="AA613" s="449"/>
      <c r="AB613" s="450"/>
      <c r="AC613" s="147"/>
      <c r="AD613" s="4"/>
      <c r="AE613" s="275" t="str">
        <f>IF(AD613=1,"Ja",IF(AD613=2,"Nein",""))</f>
        <v/>
      </c>
      <c r="AF613" s="276">
        <v>1</v>
      </c>
      <c r="AG613" s="276"/>
      <c r="AH613" s="276"/>
    </row>
    <row r="614" spans="1:34" ht="17.25" customHeight="1" x14ac:dyDescent="0.2">
      <c r="A614" s="538" t="s">
        <v>63</v>
      </c>
      <c r="B614" s="449"/>
      <c r="C614" s="449"/>
      <c r="D614" s="449"/>
      <c r="E614" s="449"/>
      <c r="F614" s="449"/>
      <c r="G614" s="449"/>
      <c r="H614" s="449"/>
      <c r="I614" s="449"/>
      <c r="J614" s="449"/>
      <c r="K614" s="449"/>
      <c r="L614" s="449"/>
      <c r="M614" s="449"/>
      <c r="N614" s="449"/>
      <c r="O614" s="449"/>
      <c r="P614" s="449"/>
      <c r="Q614" s="449"/>
      <c r="R614" s="449"/>
      <c r="S614" s="449"/>
      <c r="T614" s="449"/>
      <c r="U614" s="449"/>
      <c r="V614" s="449"/>
      <c r="W614" s="449"/>
      <c r="X614" s="449"/>
      <c r="Y614" s="449"/>
      <c r="Z614" s="449"/>
      <c r="AA614" s="449"/>
      <c r="AB614" s="450"/>
      <c r="AC614" s="147"/>
      <c r="AF614" s="276">
        <v>0</v>
      </c>
      <c r="AG614" s="276"/>
      <c r="AH614" s="276"/>
    </row>
    <row r="615" spans="1:34" x14ac:dyDescent="0.2">
      <c r="AF615" s="276"/>
      <c r="AG615" s="276"/>
      <c r="AH615" s="276"/>
    </row>
    <row r="616" spans="1:34" ht="53.25" customHeight="1" x14ac:dyDescent="0.2">
      <c r="A616" s="490" t="s">
        <v>1</v>
      </c>
      <c r="B616" s="491"/>
      <c r="C616" s="491"/>
      <c r="D616" s="500" t="s">
        <v>195</v>
      </c>
      <c r="E616" s="500"/>
      <c r="F616" s="500"/>
      <c r="G616" s="500"/>
      <c r="H616" s="500"/>
      <c r="I616" s="500"/>
      <c r="J616" s="500"/>
      <c r="K616" s="500"/>
      <c r="L616" s="500"/>
      <c r="M616" s="500"/>
      <c r="N616" s="500"/>
      <c r="O616" s="500"/>
      <c r="P616" s="500"/>
      <c r="Q616" s="500"/>
      <c r="R616" s="500"/>
      <c r="S616" s="500"/>
      <c r="T616" s="500"/>
      <c r="U616" s="500"/>
      <c r="V616" s="500"/>
      <c r="W616" s="500"/>
      <c r="X616" s="500"/>
      <c r="Y616" s="500"/>
      <c r="Z616" s="500"/>
      <c r="AA616" s="500"/>
      <c r="AB616" s="500"/>
      <c r="AC616" s="501"/>
      <c r="AF616" s="276"/>
      <c r="AG616" s="276"/>
      <c r="AH616" s="276"/>
    </row>
    <row r="617" spans="1:34" x14ac:dyDescent="0.2">
      <c r="AF617" s="276"/>
      <c r="AG617" s="276"/>
      <c r="AH617" s="276"/>
    </row>
    <row r="618" spans="1:34" ht="38.25" customHeight="1" x14ac:dyDescent="0.2">
      <c r="A618" s="552" t="s">
        <v>116</v>
      </c>
      <c r="B618" s="535"/>
      <c r="C618" s="535"/>
      <c r="D618" s="535"/>
      <c r="E618" s="535"/>
      <c r="F618" s="535"/>
      <c r="G618" s="535"/>
      <c r="H618" s="535"/>
      <c r="I618" s="535"/>
      <c r="J618" s="535"/>
      <c r="K618" s="535"/>
      <c r="L618" s="535"/>
      <c r="M618" s="535"/>
      <c r="N618" s="535"/>
      <c r="O618" s="535"/>
      <c r="P618" s="535"/>
      <c r="Q618" s="535"/>
      <c r="R618" s="535"/>
      <c r="S618" s="535"/>
      <c r="T618" s="535"/>
      <c r="U618" s="535"/>
      <c r="V618" s="535"/>
      <c r="W618" s="535"/>
      <c r="X618" s="535"/>
      <c r="Y618" s="535"/>
      <c r="Z618" s="535"/>
      <c r="AA618" s="535"/>
      <c r="AB618" s="535"/>
      <c r="AC618" s="535"/>
      <c r="AF618" s="276"/>
      <c r="AG618" s="276"/>
      <c r="AH618" s="276"/>
    </row>
    <row r="619" spans="1:34" ht="93" customHeight="1" x14ac:dyDescent="0.2">
      <c r="A619" s="553" t="s">
        <v>194</v>
      </c>
      <c r="B619" s="535"/>
      <c r="C619" s="535"/>
      <c r="D619" s="535"/>
      <c r="E619" s="535"/>
      <c r="F619" s="535"/>
      <c r="G619" s="535"/>
      <c r="H619" s="535"/>
      <c r="I619" s="535"/>
      <c r="J619" s="535"/>
      <c r="K619" s="535"/>
      <c r="L619" s="535"/>
      <c r="M619" s="535"/>
      <c r="N619" s="535"/>
      <c r="O619" s="535"/>
      <c r="P619" s="535"/>
      <c r="Q619" s="535"/>
      <c r="R619" s="535"/>
      <c r="S619" s="535"/>
      <c r="T619" s="535"/>
      <c r="U619" s="535"/>
      <c r="V619" s="535"/>
      <c r="W619" s="535"/>
      <c r="X619" s="535"/>
      <c r="Y619" s="535"/>
      <c r="Z619" s="535"/>
      <c r="AA619" s="535"/>
      <c r="AB619" s="535"/>
      <c r="AC619" s="535"/>
      <c r="AF619" s="276"/>
      <c r="AG619" s="276"/>
      <c r="AH619" s="276"/>
    </row>
    <row r="620" spans="1:34" ht="18" customHeight="1" x14ac:dyDescent="0.2">
      <c r="A620" s="188"/>
      <c r="B620" s="154"/>
      <c r="C620" s="154"/>
      <c r="D620" s="154"/>
      <c r="E620" s="154"/>
      <c r="F620" s="154"/>
      <c r="G620" s="154"/>
      <c r="H620" s="154"/>
      <c r="I620" s="154"/>
      <c r="J620" s="154"/>
      <c r="K620" s="154"/>
      <c r="L620" s="154"/>
      <c r="M620" s="154"/>
      <c r="N620" s="154"/>
      <c r="O620" s="154"/>
      <c r="P620" s="154"/>
      <c r="Q620" s="154"/>
      <c r="R620" s="154"/>
      <c r="S620" s="154"/>
      <c r="T620" s="154"/>
      <c r="U620" s="154"/>
      <c r="V620" s="154"/>
      <c r="W620" s="154"/>
      <c r="X620" s="154"/>
      <c r="Y620" s="154"/>
      <c r="Z620" s="154"/>
      <c r="AA620" s="154"/>
      <c r="AB620" s="154"/>
      <c r="AC620" s="154"/>
      <c r="AF620" s="276"/>
      <c r="AG620" s="276"/>
      <c r="AH620" s="276"/>
    </row>
    <row r="621" spans="1:34" ht="48.75" customHeight="1" x14ac:dyDescent="0.2">
      <c r="A621" s="485" t="s">
        <v>117</v>
      </c>
      <c r="B621" s="486"/>
      <c r="C621" s="487"/>
      <c r="D621" s="488" t="s">
        <v>290</v>
      </c>
      <c r="E621" s="488"/>
      <c r="F621" s="488"/>
      <c r="G621" s="488"/>
      <c r="H621" s="488"/>
      <c r="I621" s="488"/>
      <c r="J621" s="488"/>
      <c r="K621" s="488"/>
      <c r="L621" s="488"/>
      <c r="M621" s="488"/>
      <c r="N621" s="488"/>
      <c r="O621" s="488"/>
      <c r="P621" s="488"/>
      <c r="Q621" s="488"/>
      <c r="R621" s="488"/>
      <c r="S621" s="488"/>
      <c r="T621" s="488"/>
      <c r="U621" s="488"/>
      <c r="V621" s="488"/>
      <c r="W621" s="488"/>
      <c r="X621" s="488"/>
      <c r="Y621" s="488"/>
      <c r="Z621" s="488"/>
      <c r="AA621" s="488"/>
      <c r="AB621" s="489"/>
      <c r="AC621" s="189"/>
      <c r="AD621" s="291"/>
      <c r="AF621" s="275" t="str">
        <f>IF(AD621=FALSE,"","x")</f>
        <v/>
      </c>
      <c r="AG621" s="276"/>
      <c r="AH621" s="276"/>
    </row>
    <row r="622" spans="1:34" ht="17.25" customHeight="1" x14ac:dyDescent="0.2">
      <c r="A622" s="477" t="s">
        <v>118</v>
      </c>
      <c r="B622" s="478"/>
      <c r="C622" s="478"/>
      <c r="D622" s="478"/>
      <c r="E622" s="478"/>
      <c r="F622" s="478"/>
      <c r="G622" s="478"/>
      <c r="H622" s="478"/>
      <c r="I622" s="478"/>
      <c r="J622" s="478"/>
      <c r="K622" s="478"/>
      <c r="L622" s="478"/>
      <c r="M622" s="478"/>
      <c r="N622" s="478"/>
      <c r="O622" s="478"/>
      <c r="P622" s="478"/>
      <c r="Q622" s="478"/>
      <c r="R622" s="478"/>
      <c r="S622" s="478"/>
      <c r="T622" s="478"/>
      <c r="U622" s="478"/>
      <c r="V622" s="478"/>
      <c r="W622" s="478"/>
      <c r="X622" s="478"/>
      <c r="Y622" s="478"/>
      <c r="Z622" s="478"/>
      <c r="AA622" s="478"/>
      <c r="AB622" s="478"/>
      <c r="AC622" s="479"/>
    </row>
    <row r="623" spans="1:34" ht="30" customHeight="1" x14ac:dyDescent="0.2">
      <c r="A623" s="425"/>
      <c r="B623" s="426"/>
      <c r="C623" s="426"/>
      <c r="D623" s="426"/>
      <c r="E623" s="426"/>
      <c r="F623" s="426"/>
      <c r="G623" s="426"/>
      <c r="H623" s="426"/>
      <c r="I623" s="426"/>
      <c r="J623" s="426"/>
      <c r="K623" s="426"/>
      <c r="L623" s="426"/>
      <c r="M623" s="426"/>
      <c r="N623" s="426"/>
      <c r="O623" s="426"/>
      <c r="P623" s="426"/>
      <c r="Q623" s="426"/>
      <c r="R623" s="426"/>
      <c r="S623" s="426"/>
      <c r="T623" s="426"/>
      <c r="U623" s="426"/>
      <c r="V623" s="426"/>
      <c r="W623" s="426"/>
      <c r="X623" s="426"/>
      <c r="Y623" s="426"/>
      <c r="Z623" s="426"/>
      <c r="AA623" s="426"/>
      <c r="AB623" s="426"/>
      <c r="AC623" s="427"/>
    </row>
    <row r="625" spans="1:34" ht="16.350000000000001" customHeight="1" x14ac:dyDescent="0.2">
      <c r="A625" s="588" t="s">
        <v>130</v>
      </c>
      <c r="B625" s="589"/>
      <c r="C625" s="590"/>
      <c r="D625" s="478" t="s">
        <v>152</v>
      </c>
      <c r="E625" s="478"/>
      <c r="F625" s="478"/>
      <c r="G625" s="478"/>
      <c r="H625" s="478"/>
      <c r="I625" s="478"/>
      <c r="J625" s="478"/>
      <c r="K625" s="478"/>
      <c r="L625" s="478"/>
      <c r="M625" s="478"/>
      <c r="N625" s="478"/>
      <c r="O625" s="478"/>
      <c r="P625" s="478"/>
      <c r="Q625" s="478"/>
      <c r="R625" s="478"/>
      <c r="S625" s="478"/>
      <c r="T625" s="478"/>
      <c r="U625" s="478"/>
      <c r="V625" s="478"/>
      <c r="W625" s="478"/>
      <c r="X625" s="478"/>
      <c r="Y625" s="478"/>
      <c r="Z625" s="478"/>
      <c r="AA625" s="478"/>
      <c r="AB625" s="479"/>
      <c r="AC625" s="190"/>
      <c r="AD625" s="203"/>
      <c r="AF625" s="275" t="str">
        <f>IF(AD625=FALSE,"","x")</f>
        <v/>
      </c>
      <c r="AG625" s="276"/>
      <c r="AH625" s="276"/>
    </row>
    <row r="626" spans="1:34" ht="16.350000000000001" customHeight="1" x14ac:dyDescent="0.2">
      <c r="A626" s="477" t="s">
        <v>118</v>
      </c>
      <c r="B626" s="478"/>
      <c r="C626" s="478"/>
      <c r="D626" s="478"/>
      <c r="E626" s="478"/>
      <c r="F626" s="478"/>
      <c r="G626" s="478"/>
      <c r="H626" s="478"/>
      <c r="I626" s="478"/>
      <c r="J626" s="478"/>
      <c r="K626" s="478"/>
      <c r="L626" s="478"/>
      <c r="M626" s="478"/>
      <c r="N626" s="478"/>
      <c r="O626" s="478"/>
      <c r="P626" s="478"/>
      <c r="Q626" s="478"/>
      <c r="R626" s="478"/>
      <c r="S626" s="478"/>
      <c r="T626" s="478"/>
      <c r="U626" s="478"/>
      <c r="V626" s="478"/>
      <c r="W626" s="478"/>
      <c r="X626" s="478"/>
      <c r="Y626" s="478"/>
      <c r="Z626" s="478"/>
      <c r="AA626" s="478"/>
      <c r="AB626" s="478"/>
      <c r="AC626" s="479"/>
      <c r="AF626" s="276"/>
      <c r="AG626" s="276"/>
      <c r="AH626" s="276"/>
    </row>
    <row r="627" spans="1:34" ht="30" customHeight="1" x14ac:dyDescent="0.2">
      <c r="A627" s="425"/>
      <c r="B627" s="426"/>
      <c r="C627" s="426"/>
      <c r="D627" s="426"/>
      <c r="E627" s="426"/>
      <c r="F627" s="426"/>
      <c r="G627" s="426"/>
      <c r="H627" s="426"/>
      <c r="I627" s="426"/>
      <c r="J627" s="426"/>
      <c r="K627" s="426"/>
      <c r="L627" s="426"/>
      <c r="M627" s="426"/>
      <c r="N627" s="426"/>
      <c r="O627" s="426"/>
      <c r="P627" s="426"/>
      <c r="Q627" s="426"/>
      <c r="R627" s="426"/>
      <c r="S627" s="426"/>
      <c r="T627" s="426"/>
      <c r="U627" s="426"/>
      <c r="V627" s="426"/>
      <c r="W627" s="426"/>
      <c r="X627" s="426"/>
      <c r="Y627" s="426"/>
      <c r="Z627" s="426"/>
      <c r="AA627" s="426"/>
      <c r="AB627" s="426"/>
      <c r="AC627" s="427"/>
      <c r="AG627" s="276"/>
      <c r="AH627" s="276"/>
    </row>
    <row r="628" spans="1:34" ht="16.350000000000001" hidden="1" customHeight="1" x14ac:dyDescent="0.2">
      <c r="A628" s="191"/>
      <c r="B628" s="192"/>
      <c r="C628" s="192"/>
      <c r="D628" s="192"/>
      <c r="E628" s="192"/>
      <c r="F628" s="193"/>
      <c r="G628" s="193"/>
      <c r="H628" s="193"/>
      <c r="I628" s="193"/>
      <c r="J628" s="193"/>
      <c r="K628" s="193"/>
      <c r="L628" s="193"/>
      <c r="M628" s="193"/>
      <c r="N628" s="193"/>
      <c r="O628" s="193"/>
      <c r="P628" s="193"/>
      <c r="Q628" s="193"/>
      <c r="R628" s="193"/>
      <c r="S628" s="193"/>
      <c r="T628" s="193"/>
      <c r="U628" s="193"/>
      <c r="V628" s="193"/>
      <c r="W628" s="193"/>
      <c r="X628" s="193"/>
      <c r="Y628" s="193"/>
      <c r="Z628" s="193"/>
      <c r="AA628" s="193"/>
      <c r="AB628" s="193"/>
      <c r="AC628" s="194"/>
      <c r="AG628" s="276"/>
      <c r="AH628" s="276"/>
    </row>
    <row r="629" spans="1:34" ht="16.350000000000001" hidden="1" customHeight="1" x14ac:dyDescent="0.2">
      <c r="A629" s="195"/>
      <c r="B629" s="195"/>
      <c r="C629" s="195"/>
      <c r="D629" s="195"/>
      <c r="E629" s="195"/>
      <c r="F629" s="149"/>
      <c r="G629" s="149"/>
      <c r="H629" s="149"/>
      <c r="I629" s="149"/>
      <c r="J629" s="149"/>
      <c r="K629" s="149"/>
      <c r="L629" s="149"/>
      <c r="M629" s="149"/>
      <c r="N629" s="149"/>
      <c r="O629" s="149"/>
      <c r="P629" s="149"/>
      <c r="Q629" s="149"/>
      <c r="R629" s="149"/>
      <c r="S629" s="149"/>
      <c r="T629" s="149"/>
      <c r="U629" s="149"/>
      <c r="V629" s="149"/>
      <c r="W629" s="149"/>
      <c r="X629" s="149"/>
      <c r="Y629" s="149"/>
      <c r="Z629" s="149"/>
      <c r="AA629" s="149"/>
      <c r="AB629" s="149"/>
      <c r="AC629" s="196"/>
      <c r="AG629" s="276"/>
      <c r="AH629" s="276"/>
    </row>
    <row r="630" spans="1:34" ht="16.350000000000001" hidden="1" customHeight="1" x14ac:dyDescent="0.2">
      <c r="A630" s="195"/>
      <c r="B630" s="195"/>
      <c r="C630" s="195"/>
      <c r="D630" s="195"/>
      <c r="E630" s="195"/>
      <c r="F630" s="149"/>
      <c r="G630" s="149"/>
      <c r="H630" s="149"/>
      <c r="I630" s="149"/>
      <c r="J630" s="149"/>
      <c r="K630" s="149"/>
      <c r="L630" s="149"/>
      <c r="M630" s="149"/>
      <c r="N630" s="149"/>
      <c r="O630" s="149"/>
      <c r="P630" s="149"/>
      <c r="Q630" s="149"/>
      <c r="R630" s="149"/>
      <c r="S630" s="149"/>
      <c r="T630" s="149"/>
      <c r="U630" s="149"/>
      <c r="V630" s="149"/>
      <c r="W630" s="149"/>
      <c r="X630" s="149"/>
      <c r="Y630" s="149"/>
      <c r="Z630" s="149"/>
      <c r="AA630" s="149"/>
      <c r="AB630" s="149"/>
      <c r="AC630" s="196"/>
      <c r="AG630" s="276"/>
      <c r="AH630" s="276"/>
    </row>
    <row r="631" spans="1:34" ht="16.350000000000001" hidden="1" customHeight="1" x14ac:dyDescent="0.2">
      <c r="A631" s="195"/>
      <c r="B631" s="195"/>
      <c r="C631" s="195"/>
      <c r="D631" s="195"/>
      <c r="E631" s="195"/>
      <c r="F631" s="149"/>
      <c r="G631" s="149"/>
      <c r="H631" s="149"/>
      <c r="I631" s="149"/>
      <c r="J631" s="149"/>
      <c r="K631" s="149"/>
      <c r="L631" s="149"/>
      <c r="M631" s="149"/>
      <c r="N631" s="149"/>
      <c r="O631" s="149"/>
      <c r="P631" s="149"/>
      <c r="Q631" s="149"/>
      <c r="R631" s="149"/>
      <c r="S631" s="149"/>
      <c r="T631" s="149"/>
      <c r="U631" s="149"/>
      <c r="V631" s="149"/>
      <c r="W631" s="149"/>
      <c r="X631" s="149"/>
      <c r="Y631" s="149"/>
      <c r="Z631" s="149"/>
      <c r="AA631" s="149"/>
      <c r="AB631" s="149"/>
      <c r="AC631" s="196"/>
      <c r="AG631" s="276"/>
      <c r="AH631" s="276"/>
    </row>
    <row r="632" spans="1:34" ht="16.350000000000001" hidden="1" customHeight="1" x14ac:dyDescent="0.2">
      <c r="A632" s="195"/>
      <c r="B632" s="195"/>
      <c r="C632" s="195"/>
      <c r="D632" s="195"/>
      <c r="E632" s="195"/>
      <c r="F632" s="149"/>
      <c r="G632" s="149"/>
      <c r="H632" s="149"/>
      <c r="I632" s="149"/>
      <c r="J632" s="149"/>
      <c r="K632" s="149"/>
      <c r="L632" s="149"/>
      <c r="M632" s="149"/>
      <c r="N632" s="149"/>
      <c r="O632" s="149"/>
      <c r="P632" s="149"/>
      <c r="Q632" s="149"/>
      <c r="R632" s="149"/>
      <c r="S632" s="149"/>
      <c r="T632" s="149"/>
      <c r="U632" s="149"/>
      <c r="V632" s="149"/>
      <c r="W632" s="149"/>
      <c r="X632" s="149"/>
      <c r="Y632" s="149"/>
      <c r="Z632" s="149"/>
      <c r="AA632" s="149"/>
      <c r="AB632" s="149"/>
      <c r="AC632" s="196"/>
      <c r="AG632" s="276"/>
      <c r="AH632" s="276"/>
    </row>
    <row r="633" spans="1:34" ht="16.350000000000001" hidden="1" customHeight="1" x14ac:dyDescent="0.2">
      <c r="A633" s="195"/>
      <c r="B633" s="195"/>
      <c r="C633" s="195"/>
      <c r="D633" s="195"/>
      <c r="E633" s="195"/>
      <c r="F633" s="149"/>
      <c r="G633" s="149"/>
      <c r="H633" s="149"/>
      <c r="I633" s="149"/>
      <c r="J633" s="149"/>
      <c r="K633" s="149"/>
      <c r="L633" s="149"/>
      <c r="M633" s="149"/>
      <c r="N633" s="149"/>
      <c r="O633" s="149"/>
      <c r="P633" s="149"/>
      <c r="Q633" s="149"/>
      <c r="R633" s="149"/>
      <c r="S633" s="149"/>
      <c r="T633" s="149"/>
      <c r="U633" s="149"/>
      <c r="V633" s="149"/>
      <c r="W633" s="149"/>
      <c r="X633" s="149"/>
      <c r="Y633" s="149"/>
      <c r="Z633" s="149"/>
      <c r="AA633" s="149"/>
      <c r="AB633" s="149"/>
      <c r="AC633" s="196"/>
      <c r="AG633" s="276"/>
      <c r="AH633" s="276"/>
    </row>
    <row r="634" spans="1:34" ht="16.350000000000001" hidden="1" customHeight="1" x14ac:dyDescent="0.2">
      <c r="A634" s="195"/>
      <c r="B634" s="195"/>
      <c r="C634" s="195"/>
      <c r="D634" s="195"/>
      <c r="E634" s="195"/>
      <c r="F634" s="149"/>
      <c r="G634" s="149"/>
      <c r="H634" s="149"/>
      <c r="I634" s="149"/>
      <c r="J634" s="149"/>
      <c r="K634" s="149"/>
      <c r="L634" s="149"/>
      <c r="M634" s="149"/>
      <c r="N634" s="149"/>
      <c r="O634" s="149"/>
      <c r="P634" s="149"/>
      <c r="Q634" s="149"/>
      <c r="R634" s="149"/>
      <c r="S634" s="149"/>
      <c r="T634" s="149"/>
      <c r="U634" s="149"/>
      <c r="V634" s="149"/>
      <c r="W634" s="149"/>
      <c r="X634" s="149"/>
      <c r="Y634" s="149"/>
      <c r="Z634" s="149"/>
      <c r="AA634" s="149"/>
      <c r="AB634" s="149"/>
      <c r="AC634" s="196"/>
      <c r="AG634" s="276"/>
      <c r="AH634" s="276"/>
    </row>
    <row r="635" spans="1:34" ht="16.350000000000001" customHeight="1" x14ac:dyDescent="0.2">
      <c r="A635" s="195"/>
      <c r="B635" s="195"/>
      <c r="C635" s="195"/>
      <c r="D635" s="195"/>
      <c r="E635" s="195"/>
      <c r="F635" s="149"/>
      <c r="G635" s="149"/>
      <c r="H635" s="149"/>
      <c r="I635" s="149"/>
      <c r="J635" s="149"/>
      <c r="K635" s="149"/>
      <c r="L635" s="149"/>
      <c r="M635" s="149"/>
      <c r="N635" s="149"/>
      <c r="O635" s="149"/>
      <c r="P635" s="149"/>
      <c r="Q635" s="149"/>
      <c r="R635" s="149"/>
      <c r="S635" s="149"/>
      <c r="T635" s="149"/>
      <c r="U635" s="149"/>
      <c r="V635" s="149"/>
      <c r="W635" s="149"/>
      <c r="X635" s="149"/>
      <c r="Y635" s="149"/>
      <c r="Z635" s="149"/>
      <c r="AA635" s="149"/>
      <c r="AB635" s="149"/>
      <c r="AC635" s="196"/>
      <c r="AG635" s="276"/>
      <c r="AH635" s="276"/>
    </row>
    <row r="636" spans="1:34" ht="16.350000000000001" customHeight="1" x14ac:dyDescent="0.2">
      <c r="A636" s="588" t="s">
        <v>73</v>
      </c>
      <c r="B636" s="589"/>
      <c r="C636" s="590"/>
      <c r="D636" s="478" t="s">
        <v>76</v>
      </c>
      <c r="E636" s="478"/>
      <c r="F636" s="478"/>
      <c r="G636" s="478"/>
      <c r="H636" s="478"/>
      <c r="I636" s="478"/>
      <c r="J636" s="478"/>
      <c r="K636" s="478"/>
      <c r="L636" s="478"/>
      <c r="M636" s="478"/>
      <c r="N636" s="478"/>
      <c r="O636" s="478"/>
      <c r="P636" s="478"/>
      <c r="Q636" s="478"/>
      <c r="R636" s="478"/>
      <c r="S636" s="478"/>
      <c r="T636" s="478"/>
      <c r="U636" s="478"/>
      <c r="V636" s="478"/>
      <c r="W636" s="478"/>
      <c r="X636" s="478"/>
      <c r="Y636" s="478"/>
      <c r="Z636" s="478"/>
      <c r="AA636" s="478"/>
      <c r="AB636" s="479"/>
      <c r="AC636" s="190"/>
      <c r="AD636" s="203"/>
      <c r="AF636" s="275" t="str">
        <f>IF(AD636=FALSE,"","x")</f>
        <v/>
      </c>
      <c r="AG636" s="276"/>
      <c r="AH636" s="276"/>
    </row>
    <row r="637" spans="1:34" ht="16.350000000000001" customHeight="1" x14ac:dyDescent="0.2">
      <c r="A637" s="477" t="s">
        <v>118</v>
      </c>
      <c r="B637" s="478"/>
      <c r="C637" s="478"/>
      <c r="D637" s="478"/>
      <c r="E637" s="478"/>
      <c r="F637" s="478"/>
      <c r="G637" s="478"/>
      <c r="H637" s="478"/>
      <c r="I637" s="478"/>
      <c r="J637" s="478"/>
      <c r="K637" s="478"/>
      <c r="L637" s="478"/>
      <c r="M637" s="478"/>
      <c r="N637" s="478"/>
      <c r="O637" s="478"/>
      <c r="P637" s="478"/>
      <c r="Q637" s="478"/>
      <c r="R637" s="478"/>
      <c r="S637" s="478"/>
      <c r="T637" s="478"/>
      <c r="U637" s="478"/>
      <c r="V637" s="478"/>
      <c r="W637" s="478"/>
      <c r="X637" s="478"/>
      <c r="Y637" s="478"/>
      <c r="Z637" s="478"/>
      <c r="AA637" s="478"/>
      <c r="AB637" s="478"/>
      <c r="AC637" s="479"/>
      <c r="AG637" s="276"/>
      <c r="AH637" s="276"/>
    </row>
    <row r="638" spans="1:34" ht="30" customHeight="1" x14ac:dyDescent="0.2">
      <c r="A638" s="425"/>
      <c r="B638" s="426"/>
      <c r="C638" s="426"/>
      <c r="D638" s="426"/>
      <c r="E638" s="426"/>
      <c r="F638" s="426"/>
      <c r="G638" s="426"/>
      <c r="H638" s="426"/>
      <c r="I638" s="426"/>
      <c r="J638" s="426"/>
      <c r="K638" s="426"/>
      <c r="L638" s="426"/>
      <c r="M638" s="426"/>
      <c r="N638" s="426"/>
      <c r="O638" s="426"/>
      <c r="P638" s="426"/>
      <c r="Q638" s="426"/>
      <c r="R638" s="426"/>
      <c r="S638" s="426"/>
      <c r="T638" s="426"/>
      <c r="U638" s="426"/>
      <c r="V638" s="426"/>
      <c r="W638" s="426"/>
      <c r="X638" s="426"/>
      <c r="Y638" s="426"/>
      <c r="Z638" s="426"/>
      <c r="AA638" s="426"/>
      <c r="AB638" s="426"/>
      <c r="AC638" s="427"/>
      <c r="AG638" s="276"/>
      <c r="AH638" s="276"/>
    </row>
    <row r="639" spans="1:34" ht="77.25" customHeight="1" x14ac:dyDescent="0.2">
      <c r="A639" s="607" t="s">
        <v>153</v>
      </c>
      <c r="B639" s="608"/>
      <c r="C639" s="608"/>
      <c r="D639" s="608"/>
      <c r="E639" s="608"/>
      <c r="F639" s="608"/>
      <c r="G639" s="608"/>
      <c r="H639" s="608"/>
      <c r="I639" s="608"/>
      <c r="J639" s="608"/>
      <c r="K639" s="608"/>
      <c r="L639" s="608"/>
      <c r="M639" s="608"/>
      <c r="N639" s="608"/>
      <c r="O639" s="608"/>
      <c r="P639" s="608"/>
      <c r="Q639" s="608"/>
      <c r="R639" s="608"/>
      <c r="S639" s="608"/>
      <c r="T639" s="608"/>
      <c r="U639" s="608"/>
      <c r="V639" s="608"/>
      <c r="W639" s="608"/>
      <c r="X639" s="608"/>
      <c r="Y639" s="608"/>
      <c r="Z639" s="608"/>
      <c r="AA639" s="608"/>
      <c r="AB639" s="608"/>
      <c r="AC639" s="609"/>
      <c r="AG639" s="276"/>
      <c r="AH639" s="276"/>
    </row>
    <row r="640" spans="1:34" ht="15.75" customHeight="1" x14ac:dyDescent="0.2">
      <c r="A640" s="197"/>
      <c r="B640" s="197"/>
      <c r="C640" s="197"/>
      <c r="D640" s="197"/>
      <c r="E640" s="197"/>
      <c r="F640" s="197"/>
      <c r="G640" s="197"/>
      <c r="H640" s="197"/>
      <c r="I640" s="197"/>
      <c r="J640" s="197"/>
      <c r="K640" s="197"/>
      <c r="L640" s="197"/>
      <c r="M640" s="197"/>
      <c r="N640" s="197"/>
      <c r="O640" s="197"/>
      <c r="P640" s="197"/>
      <c r="Q640" s="197"/>
      <c r="R640" s="197"/>
      <c r="S640" s="197"/>
      <c r="T640" s="197"/>
      <c r="U640" s="197"/>
      <c r="V640" s="197"/>
      <c r="W640" s="197"/>
      <c r="X640" s="197"/>
      <c r="Y640" s="197"/>
      <c r="Z640" s="197"/>
      <c r="AA640" s="197"/>
      <c r="AB640" s="197"/>
      <c r="AC640" s="197"/>
      <c r="AG640" s="276"/>
      <c r="AH640" s="276"/>
    </row>
    <row r="641" spans="1:34" ht="31.5" customHeight="1" x14ac:dyDescent="0.2">
      <c r="A641" s="588" t="s">
        <v>74</v>
      </c>
      <c r="B641" s="589"/>
      <c r="C641" s="590"/>
      <c r="D641" s="478" t="s">
        <v>154</v>
      </c>
      <c r="E641" s="478"/>
      <c r="F641" s="478"/>
      <c r="G641" s="478"/>
      <c r="H641" s="478"/>
      <c r="I641" s="478"/>
      <c r="J641" s="478"/>
      <c r="K641" s="478"/>
      <c r="L641" s="478"/>
      <c r="M641" s="478"/>
      <c r="N641" s="478"/>
      <c r="O641" s="478"/>
      <c r="P641" s="478"/>
      <c r="Q641" s="478"/>
      <c r="R641" s="478"/>
      <c r="S641" s="478"/>
      <c r="T641" s="478"/>
      <c r="U641" s="478"/>
      <c r="V641" s="478"/>
      <c r="W641" s="478"/>
      <c r="X641" s="478"/>
      <c r="Y641" s="478"/>
      <c r="Z641" s="478"/>
      <c r="AA641" s="478"/>
      <c r="AB641" s="479"/>
      <c r="AC641" s="190"/>
      <c r="AD641" s="203"/>
      <c r="AF641" s="275" t="str">
        <f>IF(AD641=FALSE,"","x")</f>
        <v/>
      </c>
      <c r="AG641" s="276"/>
      <c r="AH641" s="276"/>
    </row>
    <row r="642" spans="1:34" ht="16.350000000000001" customHeight="1" x14ac:dyDescent="0.2">
      <c r="A642" s="482" t="s">
        <v>118</v>
      </c>
      <c r="B642" s="482"/>
      <c r="C642" s="482"/>
      <c r="D642" s="482"/>
      <c r="E642" s="482"/>
      <c r="F642" s="482"/>
      <c r="G642" s="482"/>
      <c r="H642" s="482"/>
      <c r="I642" s="482"/>
      <c r="J642" s="482"/>
      <c r="K642" s="482"/>
      <c r="L642" s="482"/>
      <c r="M642" s="482"/>
      <c r="N642" s="482"/>
      <c r="O642" s="482"/>
      <c r="P642" s="482"/>
      <c r="Q642" s="482"/>
      <c r="R642" s="482"/>
      <c r="S642" s="482"/>
      <c r="T642" s="482"/>
      <c r="U642" s="482"/>
      <c r="V642" s="482"/>
      <c r="W642" s="482"/>
      <c r="X642" s="482"/>
      <c r="Y642" s="482"/>
      <c r="Z642" s="482"/>
      <c r="AA642" s="482"/>
      <c r="AB642" s="482"/>
      <c r="AC642" s="482"/>
      <c r="AG642" s="276"/>
      <c r="AH642" s="276"/>
    </row>
    <row r="643" spans="1:34" ht="30" customHeight="1" x14ac:dyDescent="0.2">
      <c r="A643" s="425"/>
      <c r="B643" s="426"/>
      <c r="C643" s="426"/>
      <c r="D643" s="426"/>
      <c r="E643" s="426"/>
      <c r="F643" s="426"/>
      <c r="G643" s="426"/>
      <c r="H643" s="426"/>
      <c r="I643" s="426"/>
      <c r="J643" s="426"/>
      <c r="K643" s="426"/>
      <c r="L643" s="426"/>
      <c r="M643" s="426"/>
      <c r="N643" s="426"/>
      <c r="O643" s="426"/>
      <c r="P643" s="426"/>
      <c r="Q643" s="426"/>
      <c r="R643" s="426"/>
      <c r="S643" s="426"/>
      <c r="T643" s="426"/>
      <c r="U643" s="426"/>
      <c r="V643" s="426"/>
      <c r="W643" s="426"/>
      <c r="X643" s="426"/>
      <c r="Y643" s="426"/>
      <c r="Z643" s="426"/>
      <c r="AA643" s="426"/>
      <c r="AB643" s="426"/>
      <c r="AC643" s="427"/>
      <c r="AG643" s="276"/>
      <c r="AH643" s="276"/>
    </row>
    <row r="644" spans="1:34" ht="16.350000000000001" customHeight="1" x14ac:dyDescent="0.2">
      <c r="A644" s="198"/>
      <c r="B644" s="198"/>
      <c r="C644" s="198"/>
      <c r="D644" s="198"/>
      <c r="E644" s="198"/>
      <c r="F644" s="199"/>
      <c r="G644" s="199"/>
      <c r="H644" s="199"/>
      <c r="I644" s="199"/>
      <c r="J644" s="199"/>
      <c r="K644" s="199"/>
      <c r="L644" s="199"/>
      <c r="M644" s="199"/>
      <c r="N644" s="199"/>
      <c r="O644" s="199"/>
      <c r="P644" s="199"/>
      <c r="Q644" s="199"/>
      <c r="R644" s="199"/>
      <c r="S644" s="199"/>
      <c r="T644" s="199"/>
      <c r="U644" s="199"/>
      <c r="V644" s="199"/>
      <c r="W644" s="199"/>
      <c r="X644" s="199"/>
      <c r="Y644" s="199"/>
      <c r="Z644" s="199"/>
      <c r="AA644" s="199"/>
      <c r="AB644" s="199"/>
      <c r="AC644" s="200"/>
      <c r="AG644" s="276"/>
      <c r="AH644" s="276"/>
    </row>
    <row r="645" spans="1:34" ht="33" customHeight="1" x14ac:dyDescent="0.2">
      <c r="A645" s="485" t="s">
        <v>75</v>
      </c>
      <c r="B645" s="486"/>
      <c r="C645" s="487"/>
      <c r="D645" s="478" t="s">
        <v>77</v>
      </c>
      <c r="E645" s="478"/>
      <c r="F645" s="478"/>
      <c r="G645" s="478"/>
      <c r="H645" s="478"/>
      <c r="I645" s="478"/>
      <c r="J645" s="478"/>
      <c r="K645" s="478"/>
      <c r="L645" s="478"/>
      <c r="M645" s="478"/>
      <c r="N645" s="478"/>
      <c r="O645" s="478"/>
      <c r="P645" s="478"/>
      <c r="Q645" s="478"/>
      <c r="R645" s="478"/>
      <c r="S645" s="478"/>
      <c r="T645" s="478"/>
      <c r="U645" s="478"/>
      <c r="V645" s="478"/>
      <c r="W645" s="478"/>
      <c r="X645" s="478"/>
      <c r="Y645" s="478"/>
      <c r="Z645" s="478"/>
      <c r="AA645" s="478"/>
      <c r="AB645" s="479"/>
      <c r="AC645" s="190"/>
      <c r="AD645" s="4"/>
      <c r="AF645" s="275" t="str">
        <f>IF(AD645=FALSE,"","x")</f>
        <v/>
      </c>
      <c r="AG645" s="276"/>
      <c r="AH645" s="276"/>
    </row>
    <row r="646" spans="1:34" ht="16.350000000000001" customHeight="1" x14ac:dyDescent="0.2">
      <c r="A646" s="482" t="s">
        <v>118</v>
      </c>
      <c r="B646" s="482"/>
      <c r="C646" s="482"/>
      <c r="D646" s="482"/>
      <c r="E646" s="482"/>
      <c r="F646" s="482"/>
      <c r="G646" s="482"/>
      <c r="H646" s="482"/>
      <c r="I646" s="482"/>
      <c r="J646" s="482"/>
      <c r="K646" s="482"/>
      <c r="L646" s="482"/>
      <c r="M646" s="482"/>
      <c r="N646" s="482"/>
      <c r="O646" s="482"/>
      <c r="P646" s="482"/>
      <c r="Q646" s="482"/>
      <c r="R646" s="482"/>
      <c r="S646" s="482"/>
      <c r="T646" s="482"/>
      <c r="U646" s="482"/>
      <c r="V646" s="482"/>
      <c r="W646" s="482"/>
      <c r="X646" s="482"/>
      <c r="Y646" s="482"/>
      <c r="Z646" s="482"/>
      <c r="AA646" s="482"/>
      <c r="AB646" s="482"/>
      <c r="AC646" s="482"/>
      <c r="AF646" s="276"/>
      <c r="AG646" s="276"/>
      <c r="AH646" s="276"/>
    </row>
    <row r="647" spans="1:34" ht="30" customHeight="1" x14ac:dyDescent="0.2">
      <c r="A647" s="425"/>
      <c r="B647" s="426"/>
      <c r="C647" s="426"/>
      <c r="D647" s="426"/>
      <c r="E647" s="426"/>
      <c r="F647" s="426"/>
      <c r="G647" s="426"/>
      <c r="H647" s="426"/>
      <c r="I647" s="426"/>
      <c r="J647" s="426"/>
      <c r="K647" s="426"/>
      <c r="L647" s="426"/>
      <c r="M647" s="426"/>
      <c r="N647" s="426"/>
      <c r="O647" s="426"/>
      <c r="P647" s="426"/>
      <c r="Q647" s="426"/>
      <c r="R647" s="426"/>
      <c r="S647" s="426"/>
      <c r="T647" s="426"/>
      <c r="U647" s="426"/>
      <c r="V647" s="426"/>
      <c r="W647" s="426"/>
      <c r="X647" s="426"/>
      <c r="Y647" s="426"/>
      <c r="Z647" s="426"/>
      <c r="AA647" s="426"/>
      <c r="AB647" s="426"/>
      <c r="AC647" s="427"/>
      <c r="AF647" s="276"/>
      <c r="AG647" s="276"/>
      <c r="AH647" s="276"/>
    </row>
    <row r="648" spans="1:34" x14ac:dyDescent="0.2">
      <c r="AC648" s="121"/>
      <c r="AF648" s="276"/>
      <c r="AG648" s="276"/>
      <c r="AH648" s="276"/>
    </row>
    <row r="649" spans="1:34" x14ac:dyDescent="0.2">
      <c r="AF649" s="276"/>
      <c r="AG649" s="276"/>
      <c r="AH649" s="276"/>
    </row>
    <row r="650" spans="1:34" hidden="1" x14ac:dyDescent="0.2">
      <c r="AF650" s="276"/>
      <c r="AG650" s="276"/>
      <c r="AH650" s="276"/>
    </row>
    <row r="651" spans="1:34" hidden="1" x14ac:dyDescent="0.2">
      <c r="AF651" s="276"/>
      <c r="AG651" s="276"/>
      <c r="AH651" s="276"/>
    </row>
    <row r="652" spans="1:34" hidden="1" x14ac:dyDescent="0.2">
      <c r="AF652" s="276"/>
      <c r="AG652" s="276"/>
      <c r="AH652" s="276"/>
    </row>
    <row r="653" spans="1:34" hidden="1" x14ac:dyDescent="0.2">
      <c r="AF653" s="276"/>
      <c r="AG653" s="276"/>
      <c r="AH653" s="276"/>
    </row>
    <row r="654" spans="1:34" hidden="1" x14ac:dyDescent="0.2">
      <c r="AF654" s="276"/>
      <c r="AG654" s="276"/>
      <c r="AH654" s="276"/>
    </row>
    <row r="655" spans="1:34" x14ac:dyDescent="0.2">
      <c r="AF655" s="276"/>
      <c r="AG655" s="276"/>
      <c r="AH655" s="276"/>
    </row>
    <row r="656" spans="1:34" ht="23.25" customHeight="1" x14ac:dyDescent="0.2">
      <c r="A656" s="504" t="s">
        <v>78</v>
      </c>
      <c r="B656" s="504"/>
      <c r="C656" s="504"/>
      <c r="D656" s="504"/>
      <c r="E656" s="504"/>
      <c r="F656" s="504"/>
      <c r="G656" s="504"/>
      <c r="H656" s="504"/>
      <c r="I656" s="504"/>
      <c r="J656" s="504"/>
      <c r="K656" s="504"/>
      <c r="L656" s="504"/>
      <c r="M656" s="504"/>
      <c r="N656" s="504"/>
      <c r="O656" s="504"/>
      <c r="P656" s="504"/>
      <c r="Q656" s="504"/>
      <c r="R656" s="504"/>
      <c r="S656" s="504"/>
      <c r="T656" s="504"/>
      <c r="U656" s="504"/>
      <c r="V656" s="504"/>
      <c r="W656" s="504"/>
      <c r="X656" s="504"/>
      <c r="Y656" s="504"/>
      <c r="Z656" s="504"/>
      <c r="AA656" s="504"/>
      <c r="AB656" s="504"/>
      <c r="AC656" s="504"/>
      <c r="AF656" s="276"/>
      <c r="AG656" s="276"/>
      <c r="AH656" s="276"/>
    </row>
    <row r="657" spans="1:34" x14ac:dyDescent="0.2">
      <c r="AF657" s="276"/>
      <c r="AG657" s="276"/>
      <c r="AH657" s="276"/>
    </row>
    <row r="658" spans="1:34" ht="49.5" customHeight="1" x14ac:dyDescent="0.2">
      <c r="A658" s="511" t="s">
        <v>79</v>
      </c>
      <c r="B658" s="511"/>
      <c r="C658" s="511"/>
      <c r="D658" s="511"/>
      <c r="E658" s="511"/>
      <c r="F658" s="511"/>
      <c r="G658" s="511"/>
      <c r="H658" s="511"/>
      <c r="I658" s="511"/>
      <c r="J658" s="511"/>
      <c r="K658" s="511"/>
      <c r="L658" s="511"/>
      <c r="M658" s="511"/>
      <c r="N658" s="511"/>
      <c r="O658" s="511"/>
      <c r="P658" s="511"/>
      <c r="Q658" s="511"/>
      <c r="R658" s="511"/>
      <c r="S658" s="511"/>
      <c r="T658" s="511"/>
      <c r="U658" s="511"/>
      <c r="V658" s="511"/>
      <c r="W658" s="511"/>
      <c r="X658" s="511"/>
      <c r="Y658" s="511"/>
      <c r="Z658" s="511"/>
      <c r="AA658" s="511"/>
      <c r="AB658" s="511"/>
      <c r="AC658" s="511"/>
      <c r="AF658" s="276"/>
      <c r="AG658" s="276"/>
      <c r="AH658" s="276"/>
    </row>
    <row r="659" spans="1:34" ht="15" x14ac:dyDescent="0.25">
      <c r="A659" s="166"/>
      <c r="B659" s="166"/>
      <c r="C659" s="166"/>
      <c r="D659" s="166"/>
      <c r="E659" s="166"/>
      <c r="F659" s="166"/>
      <c r="G659" s="166"/>
      <c r="H659" s="166"/>
      <c r="I659" s="166"/>
      <c r="J659" s="166"/>
      <c r="K659" s="166"/>
      <c r="L659" s="166"/>
      <c r="M659" s="166"/>
      <c r="N659" s="166"/>
      <c r="O659" s="166"/>
      <c r="P659" s="166"/>
      <c r="Q659" s="166"/>
      <c r="R659" s="166"/>
      <c r="S659" s="166"/>
      <c r="T659" s="166"/>
      <c r="U659" s="166"/>
      <c r="V659" s="166"/>
      <c r="W659" s="166"/>
      <c r="X659" s="166"/>
      <c r="Y659" s="166"/>
      <c r="Z659" s="166"/>
      <c r="AA659" s="166"/>
      <c r="AB659" s="166"/>
      <c r="AC659" s="166"/>
      <c r="AF659" s="276"/>
      <c r="AG659" s="276"/>
      <c r="AH659" s="276"/>
    </row>
    <row r="660" spans="1:34" ht="16.350000000000001" customHeight="1" x14ac:dyDescent="0.2">
      <c r="A660" s="538" t="s">
        <v>64</v>
      </c>
      <c r="B660" s="449"/>
      <c r="C660" s="449"/>
      <c r="D660" s="449"/>
      <c r="E660" s="449"/>
      <c r="F660" s="449"/>
      <c r="G660" s="449"/>
      <c r="H660" s="449"/>
      <c r="I660" s="449"/>
      <c r="J660" s="449"/>
      <c r="K660" s="449"/>
      <c r="L660" s="449"/>
      <c r="M660" s="449"/>
      <c r="N660" s="449"/>
      <c r="O660" s="449"/>
      <c r="P660" s="449"/>
      <c r="Q660" s="449"/>
      <c r="R660" s="449"/>
      <c r="S660" s="449"/>
      <c r="T660" s="449"/>
      <c r="U660" s="449"/>
      <c r="V660" s="449"/>
      <c r="W660" s="449"/>
      <c r="X660" s="449"/>
      <c r="Y660" s="449"/>
      <c r="Z660" s="449"/>
      <c r="AA660" s="449"/>
      <c r="AB660" s="450"/>
      <c r="AC660" s="147"/>
      <c r="AD660" s="4"/>
      <c r="AF660" s="275" t="str">
        <f>IF(AD660=1,"Ja",IF(AD660=2,"Nein",""))</f>
        <v/>
      </c>
      <c r="AG660" s="276">
        <v>1</v>
      </c>
      <c r="AH660" s="276"/>
    </row>
    <row r="661" spans="1:34" ht="16.350000000000001" customHeight="1" x14ac:dyDescent="0.2">
      <c r="A661" s="538" t="s">
        <v>63</v>
      </c>
      <c r="B661" s="449"/>
      <c r="C661" s="449"/>
      <c r="D661" s="449"/>
      <c r="E661" s="449"/>
      <c r="F661" s="449"/>
      <c r="G661" s="449"/>
      <c r="H661" s="449"/>
      <c r="I661" s="449"/>
      <c r="J661" s="449"/>
      <c r="K661" s="449"/>
      <c r="L661" s="449"/>
      <c r="M661" s="449"/>
      <c r="N661" s="449"/>
      <c r="O661" s="449"/>
      <c r="P661" s="449"/>
      <c r="Q661" s="449"/>
      <c r="R661" s="449"/>
      <c r="S661" s="449"/>
      <c r="T661" s="449"/>
      <c r="U661" s="449"/>
      <c r="V661" s="449"/>
      <c r="W661" s="449"/>
      <c r="X661" s="449"/>
      <c r="Y661" s="449"/>
      <c r="Z661" s="449"/>
      <c r="AA661" s="449"/>
      <c r="AB661" s="450"/>
      <c r="AC661" s="147"/>
      <c r="AG661" s="276">
        <v>0</v>
      </c>
      <c r="AH661" s="276"/>
    </row>
    <row r="662" spans="1:34" x14ac:dyDescent="0.2">
      <c r="AF662" s="276"/>
      <c r="AG662" s="276"/>
      <c r="AH662" s="276"/>
    </row>
    <row r="663" spans="1:34" ht="46.5" customHeight="1" x14ac:dyDescent="0.2">
      <c r="A663" s="490" t="s">
        <v>1</v>
      </c>
      <c r="B663" s="491"/>
      <c r="C663" s="491"/>
      <c r="D663" s="500" t="s">
        <v>115</v>
      </c>
      <c r="E663" s="500"/>
      <c r="F663" s="500"/>
      <c r="G663" s="500"/>
      <c r="H663" s="500"/>
      <c r="I663" s="500"/>
      <c r="J663" s="500"/>
      <c r="K663" s="500"/>
      <c r="L663" s="500"/>
      <c r="M663" s="500"/>
      <c r="N663" s="500"/>
      <c r="O663" s="500"/>
      <c r="P663" s="500"/>
      <c r="Q663" s="500"/>
      <c r="R663" s="500"/>
      <c r="S663" s="500"/>
      <c r="T663" s="500"/>
      <c r="U663" s="500"/>
      <c r="V663" s="500"/>
      <c r="W663" s="500"/>
      <c r="X663" s="500"/>
      <c r="Y663" s="500"/>
      <c r="Z663" s="500"/>
      <c r="AA663" s="500"/>
      <c r="AB663" s="500"/>
      <c r="AC663" s="501"/>
      <c r="AF663" s="276"/>
      <c r="AG663" s="276"/>
      <c r="AH663" s="276"/>
    </row>
    <row r="664" spans="1:34" x14ac:dyDescent="0.2">
      <c r="AF664" s="276"/>
      <c r="AG664" s="276"/>
      <c r="AH664" s="276"/>
    </row>
    <row r="665" spans="1:34" ht="33.75" customHeight="1" x14ac:dyDescent="0.2">
      <c r="A665" s="552" t="s">
        <v>116</v>
      </c>
      <c r="B665" s="535"/>
      <c r="C665" s="535"/>
      <c r="D665" s="535"/>
      <c r="E665" s="535"/>
      <c r="F665" s="535"/>
      <c r="G665" s="535"/>
      <c r="H665" s="535"/>
      <c r="I665" s="535"/>
      <c r="J665" s="535"/>
      <c r="K665" s="535"/>
      <c r="L665" s="535"/>
      <c r="M665" s="535"/>
      <c r="N665" s="535"/>
      <c r="O665" s="535"/>
      <c r="P665" s="535"/>
      <c r="Q665" s="535"/>
      <c r="R665" s="535"/>
      <c r="S665" s="535"/>
      <c r="T665" s="535"/>
      <c r="U665" s="535"/>
      <c r="V665" s="535"/>
      <c r="W665" s="535"/>
      <c r="X665" s="535"/>
      <c r="Y665" s="535"/>
      <c r="Z665" s="535"/>
      <c r="AA665" s="535"/>
      <c r="AB665" s="535"/>
      <c r="AC665" s="535"/>
      <c r="AF665" s="276"/>
      <c r="AG665" s="276"/>
      <c r="AH665" s="276"/>
    </row>
    <row r="666" spans="1:34" ht="74.25" customHeight="1" x14ac:dyDescent="0.2">
      <c r="A666" s="553" t="s">
        <v>197</v>
      </c>
      <c r="B666" s="535"/>
      <c r="C666" s="535"/>
      <c r="D666" s="535"/>
      <c r="E666" s="535"/>
      <c r="F666" s="535"/>
      <c r="G666" s="535"/>
      <c r="H666" s="535"/>
      <c r="I666" s="535"/>
      <c r="J666" s="535"/>
      <c r="K666" s="535"/>
      <c r="L666" s="535"/>
      <c r="M666" s="535"/>
      <c r="N666" s="535"/>
      <c r="O666" s="535"/>
      <c r="P666" s="535"/>
      <c r="Q666" s="535"/>
      <c r="R666" s="535"/>
      <c r="S666" s="535"/>
      <c r="T666" s="535"/>
      <c r="U666" s="535"/>
      <c r="V666" s="535"/>
      <c r="W666" s="535"/>
      <c r="X666" s="535"/>
      <c r="Y666" s="535"/>
      <c r="Z666" s="535"/>
      <c r="AA666" s="535"/>
      <c r="AB666" s="535"/>
      <c r="AC666" s="535"/>
      <c r="AF666" s="276"/>
      <c r="AG666" s="276"/>
      <c r="AH666" s="276"/>
    </row>
    <row r="667" spans="1:34" ht="21" customHeight="1" x14ac:dyDescent="0.25">
      <c r="A667" s="166"/>
      <c r="B667" s="152"/>
      <c r="C667" s="152"/>
      <c r="D667" s="152"/>
      <c r="E667" s="152"/>
      <c r="F667" s="152"/>
      <c r="G667" s="152"/>
      <c r="H667" s="152"/>
      <c r="I667" s="152"/>
      <c r="J667" s="152"/>
      <c r="K667" s="152"/>
      <c r="L667" s="152"/>
      <c r="M667" s="152"/>
      <c r="N667" s="152"/>
      <c r="O667" s="152"/>
      <c r="P667" s="152"/>
      <c r="Q667" s="152"/>
      <c r="R667" s="152"/>
      <c r="S667" s="152"/>
      <c r="T667" s="152"/>
      <c r="U667" s="152"/>
      <c r="V667" s="152"/>
      <c r="W667" s="152"/>
      <c r="X667" s="152"/>
      <c r="Y667" s="152"/>
      <c r="Z667" s="152"/>
      <c r="AA667" s="152"/>
      <c r="AB667" s="152"/>
      <c r="AC667" s="152"/>
      <c r="AF667" s="276"/>
      <c r="AG667" s="276"/>
      <c r="AH667" s="276"/>
    </row>
    <row r="668" spans="1:34" ht="45" customHeight="1" x14ac:dyDescent="0.2">
      <c r="A668" s="485" t="s">
        <v>119</v>
      </c>
      <c r="B668" s="486"/>
      <c r="C668" s="487"/>
      <c r="D668" s="488" t="s">
        <v>291</v>
      </c>
      <c r="E668" s="488"/>
      <c r="F668" s="488"/>
      <c r="G668" s="488"/>
      <c r="H668" s="488"/>
      <c r="I668" s="488"/>
      <c r="J668" s="488"/>
      <c r="K668" s="488"/>
      <c r="L668" s="488"/>
      <c r="M668" s="488"/>
      <c r="N668" s="488"/>
      <c r="O668" s="488"/>
      <c r="P668" s="488"/>
      <c r="Q668" s="488"/>
      <c r="R668" s="488"/>
      <c r="S668" s="488"/>
      <c r="T668" s="488"/>
      <c r="U668" s="488"/>
      <c r="V668" s="488"/>
      <c r="W668" s="488"/>
      <c r="X668" s="488"/>
      <c r="Y668" s="488"/>
      <c r="Z668" s="488"/>
      <c r="AA668" s="488"/>
      <c r="AB668" s="489"/>
      <c r="AC668" s="190"/>
      <c r="AD668" s="4"/>
      <c r="AF668" s="275" t="str">
        <f>IF(AD668=FALSE,"","x")</f>
        <v/>
      </c>
      <c r="AG668" s="276"/>
      <c r="AH668" s="276"/>
    </row>
    <row r="669" spans="1:34" ht="15" x14ac:dyDescent="0.2">
      <c r="A669" s="477" t="s">
        <v>118</v>
      </c>
      <c r="B669" s="478"/>
      <c r="C669" s="478"/>
      <c r="D669" s="478"/>
      <c r="E669" s="478"/>
      <c r="F669" s="478"/>
      <c r="G669" s="478"/>
      <c r="H669" s="478"/>
      <c r="I669" s="478"/>
      <c r="J669" s="478"/>
      <c r="K669" s="478"/>
      <c r="L669" s="478"/>
      <c r="M669" s="478"/>
      <c r="N669" s="478"/>
      <c r="O669" s="478"/>
      <c r="P669" s="478"/>
      <c r="Q669" s="478"/>
      <c r="R669" s="478"/>
      <c r="S669" s="478"/>
      <c r="T669" s="478"/>
      <c r="U669" s="478"/>
      <c r="V669" s="478"/>
      <c r="W669" s="478"/>
      <c r="X669" s="478"/>
      <c r="Y669" s="478"/>
      <c r="Z669" s="478"/>
      <c r="AA669" s="478"/>
      <c r="AB669" s="478"/>
      <c r="AC669" s="479"/>
      <c r="AF669" s="276"/>
      <c r="AG669" s="276"/>
      <c r="AH669" s="276"/>
    </row>
    <row r="670" spans="1:34" ht="30" customHeight="1" x14ac:dyDescent="0.2">
      <c r="A670" s="425"/>
      <c r="B670" s="426"/>
      <c r="C670" s="426"/>
      <c r="D670" s="426"/>
      <c r="E670" s="426"/>
      <c r="F670" s="426"/>
      <c r="G670" s="426"/>
      <c r="H670" s="426"/>
      <c r="I670" s="426"/>
      <c r="J670" s="426"/>
      <c r="K670" s="426"/>
      <c r="L670" s="426"/>
      <c r="M670" s="426"/>
      <c r="N670" s="426"/>
      <c r="O670" s="426"/>
      <c r="P670" s="426"/>
      <c r="Q670" s="426"/>
      <c r="R670" s="426"/>
      <c r="S670" s="426"/>
      <c r="T670" s="426"/>
      <c r="U670" s="426"/>
      <c r="V670" s="426"/>
      <c r="W670" s="426"/>
      <c r="X670" s="426"/>
      <c r="Y670" s="426"/>
      <c r="Z670" s="426"/>
      <c r="AA670" s="426"/>
      <c r="AB670" s="426"/>
      <c r="AC670" s="427"/>
      <c r="AF670" s="276"/>
      <c r="AG670" s="276"/>
      <c r="AH670" s="276"/>
    </row>
    <row r="671" spans="1:34" ht="15" x14ac:dyDescent="0.25">
      <c r="A671" s="166"/>
      <c r="B671" s="166"/>
      <c r="C671" s="166"/>
      <c r="D671" s="166"/>
      <c r="E671" s="166"/>
      <c r="F671" s="166"/>
      <c r="G671" s="166"/>
      <c r="H671" s="166"/>
      <c r="I671" s="166"/>
      <c r="J671" s="166"/>
      <c r="K671" s="166"/>
      <c r="L671" s="166"/>
      <c r="M671" s="166"/>
      <c r="N671" s="166"/>
      <c r="O671" s="166"/>
      <c r="P671" s="166"/>
      <c r="Q671" s="166"/>
      <c r="R671" s="166"/>
      <c r="S671" s="166"/>
      <c r="T671" s="166"/>
      <c r="U671" s="166"/>
      <c r="V671" s="166"/>
      <c r="W671" s="166"/>
      <c r="X671" s="166"/>
      <c r="Y671" s="166"/>
      <c r="Z671" s="166"/>
      <c r="AA671" s="166"/>
      <c r="AB671" s="166"/>
      <c r="AC671" s="166"/>
      <c r="AF671" s="276"/>
      <c r="AG671" s="276"/>
      <c r="AH671" s="276"/>
    </row>
    <row r="672" spans="1:34" ht="63" customHeight="1" x14ac:dyDescent="0.2">
      <c r="A672" s="485" t="s">
        <v>131</v>
      </c>
      <c r="B672" s="486"/>
      <c r="C672" s="487"/>
      <c r="D672" s="478" t="s">
        <v>151</v>
      </c>
      <c r="E672" s="478"/>
      <c r="F672" s="478"/>
      <c r="G672" s="478"/>
      <c r="H672" s="478"/>
      <c r="I672" s="478"/>
      <c r="J672" s="478"/>
      <c r="K672" s="478"/>
      <c r="L672" s="478"/>
      <c r="M672" s="478"/>
      <c r="N672" s="478"/>
      <c r="O672" s="478"/>
      <c r="P672" s="478"/>
      <c r="Q672" s="478"/>
      <c r="R672" s="478"/>
      <c r="S672" s="478"/>
      <c r="T672" s="478"/>
      <c r="U672" s="478"/>
      <c r="V672" s="478"/>
      <c r="W672" s="478"/>
      <c r="X672" s="478"/>
      <c r="Y672" s="478"/>
      <c r="Z672" s="478"/>
      <c r="AA672" s="478"/>
      <c r="AB672" s="479"/>
      <c r="AC672" s="190"/>
      <c r="AD672" s="4"/>
      <c r="AF672" s="275" t="str">
        <f>IF(AD672=FALSE,"","x")</f>
        <v/>
      </c>
      <c r="AG672" s="276"/>
      <c r="AH672" s="276"/>
    </row>
    <row r="673" spans="1:34" ht="15" x14ac:dyDescent="0.2">
      <c r="A673" s="477" t="s">
        <v>118</v>
      </c>
      <c r="B673" s="478"/>
      <c r="C673" s="478"/>
      <c r="D673" s="478"/>
      <c r="E673" s="478"/>
      <c r="F673" s="478"/>
      <c r="G673" s="478"/>
      <c r="H673" s="478"/>
      <c r="I673" s="478"/>
      <c r="J673" s="478"/>
      <c r="K673" s="478"/>
      <c r="L673" s="478"/>
      <c r="M673" s="478"/>
      <c r="N673" s="478"/>
      <c r="O673" s="478"/>
      <c r="P673" s="478"/>
      <c r="Q673" s="478"/>
      <c r="R673" s="478"/>
      <c r="S673" s="478"/>
      <c r="T673" s="478"/>
      <c r="U673" s="478"/>
      <c r="V673" s="478"/>
      <c r="W673" s="478"/>
      <c r="X673" s="478"/>
      <c r="Y673" s="478"/>
      <c r="Z673" s="478"/>
      <c r="AA673" s="478"/>
      <c r="AB673" s="478"/>
      <c r="AC673" s="479"/>
      <c r="AG673" s="276"/>
      <c r="AH673" s="276"/>
    </row>
    <row r="674" spans="1:34" ht="30" customHeight="1" x14ac:dyDescent="0.2">
      <c r="A674" s="425"/>
      <c r="B674" s="426"/>
      <c r="C674" s="426"/>
      <c r="D674" s="426"/>
      <c r="E674" s="426"/>
      <c r="F674" s="426"/>
      <c r="G674" s="426"/>
      <c r="H674" s="426"/>
      <c r="I674" s="426"/>
      <c r="J674" s="426"/>
      <c r="K674" s="426"/>
      <c r="L674" s="426"/>
      <c r="M674" s="426"/>
      <c r="N674" s="426"/>
      <c r="O674" s="426"/>
      <c r="P674" s="426"/>
      <c r="Q674" s="426"/>
      <c r="R674" s="426"/>
      <c r="S674" s="426"/>
      <c r="T674" s="426"/>
      <c r="U674" s="426"/>
      <c r="V674" s="426"/>
      <c r="W674" s="426"/>
      <c r="X674" s="426"/>
      <c r="Y674" s="426"/>
      <c r="Z674" s="426"/>
      <c r="AA674" s="426"/>
      <c r="AB674" s="426"/>
      <c r="AC674" s="427"/>
      <c r="AG674" s="276"/>
      <c r="AH674" s="276"/>
    </row>
    <row r="675" spans="1:34" ht="15" customHeight="1" x14ac:dyDescent="0.2">
      <c r="A675" s="149"/>
      <c r="B675" s="149"/>
      <c r="C675" s="149"/>
      <c r="D675" s="149"/>
      <c r="E675" s="149"/>
      <c r="F675" s="149"/>
      <c r="G675" s="149"/>
      <c r="H675" s="149"/>
      <c r="I675" s="149"/>
      <c r="J675" s="149"/>
      <c r="K675" s="149"/>
      <c r="L675" s="149"/>
      <c r="M675" s="149"/>
      <c r="N675" s="149"/>
      <c r="O675" s="149"/>
      <c r="P675" s="149"/>
      <c r="Q675" s="149"/>
      <c r="R675" s="149"/>
      <c r="S675" s="149"/>
      <c r="T675" s="149"/>
      <c r="U675" s="149"/>
      <c r="V675" s="149"/>
      <c r="W675" s="149"/>
      <c r="X675" s="149"/>
      <c r="Y675" s="149"/>
      <c r="Z675" s="149"/>
      <c r="AA675" s="149"/>
      <c r="AB675" s="149"/>
      <c r="AC675" s="149"/>
      <c r="AG675" s="276"/>
      <c r="AH675" s="276"/>
    </row>
    <row r="676" spans="1:34" ht="78.75" customHeight="1" x14ac:dyDescent="0.2">
      <c r="A676" s="485" t="s">
        <v>120</v>
      </c>
      <c r="B676" s="486"/>
      <c r="C676" s="487"/>
      <c r="D676" s="488" t="s">
        <v>305</v>
      </c>
      <c r="E676" s="488"/>
      <c r="F676" s="488"/>
      <c r="G676" s="488"/>
      <c r="H676" s="488"/>
      <c r="I676" s="488"/>
      <c r="J676" s="488"/>
      <c r="K676" s="488"/>
      <c r="L676" s="488"/>
      <c r="M676" s="488"/>
      <c r="N676" s="488"/>
      <c r="O676" s="488"/>
      <c r="P676" s="488"/>
      <c r="Q676" s="488"/>
      <c r="R676" s="488"/>
      <c r="S676" s="488"/>
      <c r="T676" s="488"/>
      <c r="U676" s="488"/>
      <c r="V676" s="488"/>
      <c r="W676" s="488"/>
      <c r="X676" s="488"/>
      <c r="Y676" s="488"/>
      <c r="Z676" s="488"/>
      <c r="AA676" s="488"/>
      <c r="AB676" s="489"/>
      <c r="AC676" s="190"/>
      <c r="AD676" s="4"/>
      <c r="AF676" s="275" t="str">
        <f>IF(AD676=FALSE,"","x")</f>
        <v/>
      </c>
      <c r="AG676" s="276"/>
      <c r="AH676" s="276"/>
    </row>
    <row r="677" spans="1:34" ht="15" x14ac:dyDescent="0.2">
      <c r="A677" s="477" t="s">
        <v>118</v>
      </c>
      <c r="B677" s="478"/>
      <c r="C677" s="478"/>
      <c r="D677" s="478"/>
      <c r="E677" s="478"/>
      <c r="F677" s="478"/>
      <c r="G677" s="478"/>
      <c r="H677" s="478"/>
      <c r="I677" s="478"/>
      <c r="J677" s="478"/>
      <c r="K677" s="478"/>
      <c r="L677" s="478"/>
      <c r="M677" s="478"/>
      <c r="N677" s="478"/>
      <c r="O677" s="478"/>
      <c r="P677" s="478"/>
      <c r="Q677" s="478"/>
      <c r="R677" s="478"/>
      <c r="S677" s="478"/>
      <c r="T677" s="478"/>
      <c r="U677" s="478"/>
      <c r="V677" s="478"/>
      <c r="W677" s="478"/>
      <c r="X677" s="478"/>
      <c r="Y677" s="478"/>
      <c r="Z677" s="478"/>
      <c r="AA677" s="478"/>
      <c r="AB677" s="478"/>
      <c r="AC677" s="479"/>
      <c r="AG677" s="276"/>
      <c r="AH677" s="276"/>
    </row>
    <row r="678" spans="1:34" ht="30" customHeight="1" x14ac:dyDescent="0.2">
      <c r="A678" s="425"/>
      <c r="B678" s="426"/>
      <c r="C678" s="426"/>
      <c r="D678" s="426"/>
      <c r="E678" s="426"/>
      <c r="F678" s="426"/>
      <c r="G678" s="426"/>
      <c r="H678" s="426"/>
      <c r="I678" s="426"/>
      <c r="J678" s="426"/>
      <c r="K678" s="426"/>
      <c r="L678" s="426"/>
      <c r="M678" s="426"/>
      <c r="N678" s="426"/>
      <c r="O678" s="426"/>
      <c r="P678" s="426"/>
      <c r="Q678" s="426"/>
      <c r="R678" s="426"/>
      <c r="S678" s="426"/>
      <c r="T678" s="426"/>
      <c r="U678" s="426"/>
      <c r="V678" s="426"/>
      <c r="W678" s="426"/>
      <c r="X678" s="426"/>
      <c r="Y678" s="426"/>
      <c r="Z678" s="426"/>
      <c r="AA678" s="426"/>
      <c r="AB678" s="426"/>
      <c r="AC678" s="427"/>
      <c r="AG678" s="276"/>
      <c r="AH678" s="276"/>
    </row>
    <row r="679" spans="1:34" ht="15" hidden="1" x14ac:dyDescent="0.25">
      <c r="A679" s="166"/>
      <c r="B679" s="166"/>
      <c r="C679" s="166"/>
      <c r="D679" s="166"/>
      <c r="E679" s="166"/>
      <c r="F679" s="166"/>
      <c r="G679" s="166"/>
      <c r="H679" s="166"/>
      <c r="I679" s="166"/>
      <c r="J679" s="166"/>
      <c r="K679" s="166"/>
      <c r="L679" s="166"/>
      <c r="M679" s="166"/>
      <c r="N679" s="166"/>
      <c r="O679" s="166"/>
      <c r="P679" s="166"/>
      <c r="Q679" s="166"/>
      <c r="R679" s="166"/>
      <c r="S679" s="166"/>
      <c r="T679" s="166"/>
      <c r="U679" s="166"/>
      <c r="V679" s="166"/>
      <c r="W679" s="166"/>
      <c r="X679" s="166"/>
      <c r="Y679" s="166"/>
      <c r="Z679" s="166"/>
      <c r="AA679" s="166"/>
      <c r="AB679" s="166"/>
      <c r="AC679" s="166"/>
      <c r="AG679" s="276"/>
      <c r="AH679" s="276"/>
    </row>
    <row r="680" spans="1:34" ht="15" hidden="1" x14ac:dyDescent="0.25">
      <c r="A680" s="166"/>
      <c r="B680" s="166"/>
      <c r="C680" s="166"/>
      <c r="D680" s="166"/>
      <c r="E680" s="166"/>
      <c r="F680" s="166"/>
      <c r="G680" s="166"/>
      <c r="H680" s="166"/>
      <c r="I680" s="166"/>
      <c r="J680" s="166"/>
      <c r="K680" s="166"/>
      <c r="L680" s="166"/>
      <c r="M680" s="166"/>
      <c r="N680" s="166"/>
      <c r="O680" s="166"/>
      <c r="P680" s="166"/>
      <c r="Q680" s="166"/>
      <c r="R680" s="166"/>
      <c r="S680" s="166"/>
      <c r="T680" s="166"/>
      <c r="U680" s="166"/>
      <c r="V680" s="166"/>
      <c r="W680" s="166"/>
      <c r="X680" s="166"/>
      <c r="Y680" s="166"/>
      <c r="Z680" s="166"/>
      <c r="AA680" s="166"/>
      <c r="AB680" s="166"/>
      <c r="AC680" s="166"/>
      <c r="AG680" s="276"/>
      <c r="AH680" s="276"/>
    </row>
    <row r="681" spans="1:34" ht="15" x14ac:dyDescent="0.25">
      <c r="A681" s="166"/>
      <c r="B681" s="166"/>
      <c r="C681" s="166"/>
      <c r="D681" s="166"/>
      <c r="E681" s="166"/>
      <c r="F681" s="166"/>
      <c r="G681" s="166"/>
      <c r="H681" s="166"/>
      <c r="I681" s="166"/>
      <c r="J681" s="166"/>
      <c r="K681" s="166"/>
      <c r="L681" s="166"/>
      <c r="M681" s="166"/>
      <c r="N681" s="166"/>
      <c r="O681" s="166"/>
      <c r="P681" s="166"/>
      <c r="Q681" s="166"/>
      <c r="R681" s="166"/>
      <c r="S681" s="166"/>
      <c r="T681" s="166"/>
      <c r="U681" s="166"/>
      <c r="V681" s="166"/>
      <c r="W681" s="166"/>
      <c r="X681" s="166"/>
      <c r="Y681" s="166"/>
      <c r="Z681" s="166"/>
      <c r="AA681" s="166"/>
      <c r="AB681" s="166"/>
      <c r="AC681" s="166"/>
      <c r="AG681" s="276"/>
      <c r="AH681" s="276"/>
    </row>
    <row r="682" spans="1:34" ht="15" hidden="1" x14ac:dyDescent="0.25">
      <c r="A682" s="295"/>
      <c r="B682" s="295"/>
      <c r="C682" s="295"/>
      <c r="D682" s="295"/>
      <c r="E682" s="295"/>
      <c r="F682" s="295"/>
      <c r="G682" s="295"/>
      <c r="H682" s="295"/>
      <c r="I682" s="295"/>
      <c r="J682" s="295"/>
      <c r="K682" s="295"/>
      <c r="L682" s="295"/>
      <c r="M682" s="295"/>
      <c r="N682" s="295"/>
      <c r="O682" s="295"/>
      <c r="P682" s="295"/>
      <c r="Q682" s="295"/>
      <c r="R682" s="295"/>
      <c r="S682" s="295"/>
      <c r="T682" s="295"/>
      <c r="U682" s="295"/>
      <c r="V682" s="295"/>
      <c r="W682" s="295"/>
      <c r="X682" s="295"/>
      <c r="Y682" s="295"/>
      <c r="Z682" s="295"/>
      <c r="AA682" s="295"/>
      <c r="AB682" s="295"/>
      <c r="AC682" s="295"/>
      <c r="AG682" s="276"/>
      <c r="AH682" s="276"/>
    </row>
    <row r="683" spans="1:34" ht="15" hidden="1" x14ac:dyDescent="0.25">
      <c r="A683" s="295"/>
      <c r="B683" s="295"/>
      <c r="C683" s="295"/>
      <c r="D683" s="295"/>
      <c r="E683" s="295"/>
      <c r="F683" s="295"/>
      <c r="G683" s="295"/>
      <c r="H683" s="295"/>
      <c r="I683" s="295"/>
      <c r="J683" s="295"/>
      <c r="K683" s="295"/>
      <c r="L683" s="295"/>
      <c r="M683" s="295"/>
      <c r="N683" s="295"/>
      <c r="O683" s="295"/>
      <c r="P683" s="295"/>
      <c r="Q683" s="295"/>
      <c r="R683" s="295"/>
      <c r="S683" s="295"/>
      <c r="T683" s="295"/>
      <c r="U683" s="295"/>
      <c r="V683" s="295"/>
      <c r="W683" s="295"/>
      <c r="X683" s="295"/>
      <c r="Y683" s="295"/>
      <c r="Z683" s="295"/>
      <c r="AA683" s="295"/>
      <c r="AB683" s="295"/>
      <c r="AC683" s="295"/>
      <c r="AG683" s="276"/>
      <c r="AH683" s="276"/>
    </row>
    <row r="684" spans="1:34" ht="15" hidden="1" x14ac:dyDescent="0.25">
      <c r="A684" s="295"/>
      <c r="B684" s="295"/>
      <c r="C684" s="295"/>
      <c r="D684" s="295"/>
      <c r="E684" s="295"/>
      <c r="F684" s="295"/>
      <c r="G684" s="295"/>
      <c r="H684" s="295"/>
      <c r="I684" s="295"/>
      <c r="J684" s="295"/>
      <c r="K684" s="295"/>
      <c r="L684" s="295"/>
      <c r="M684" s="295"/>
      <c r="N684" s="295"/>
      <c r="O684" s="295"/>
      <c r="P684" s="295"/>
      <c r="Q684" s="295"/>
      <c r="R684" s="295"/>
      <c r="S684" s="295"/>
      <c r="T684" s="295"/>
      <c r="U684" s="295"/>
      <c r="V684" s="295"/>
      <c r="W684" s="295"/>
      <c r="X684" s="295"/>
      <c r="Y684" s="295"/>
      <c r="Z684" s="295"/>
      <c r="AA684" s="295"/>
      <c r="AB684" s="295"/>
      <c r="AC684" s="295"/>
      <c r="AG684" s="276"/>
      <c r="AH684" s="276"/>
    </row>
    <row r="685" spans="1:34" ht="15" hidden="1" x14ac:dyDescent="0.25">
      <c r="A685" s="295"/>
      <c r="B685" s="295"/>
      <c r="C685" s="295"/>
      <c r="D685" s="295"/>
      <c r="E685" s="295"/>
      <c r="F685" s="295"/>
      <c r="G685" s="295"/>
      <c r="H685" s="295"/>
      <c r="I685" s="295"/>
      <c r="J685" s="295"/>
      <c r="K685" s="295"/>
      <c r="L685" s="295"/>
      <c r="M685" s="295"/>
      <c r="N685" s="295"/>
      <c r="O685" s="295"/>
      <c r="P685" s="295"/>
      <c r="Q685" s="295"/>
      <c r="R685" s="295"/>
      <c r="S685" s="295"/>
      <c r="T685" s="295"/>
      <c r="U685" s="295"/>
      <c r="V685" s="295"/>
      <c r="W685" s="295"/>
      <c r="X685" s="295"/>
      <c r="Y685" s="295"/>
      <c r="Z685" s="295"/>
      <c r="AA685" s="295"/>
      <c r="AB685" s="295"/>
      <c r="AC685" s="295"/>
      <c r="AG685" s="276"/>
      <c r="AH685" s="276"/>
    </row>
    <row r="686" spans="1:34" ht="15" hidden="1" x14ac:dyDescent="0.25">
      <c r="A686" s="295"/>
      <c r="B686" s="295"/>
      <c r="C686" s="295"/>
      <c r="D686" s="295"/>
      <c r="E686" s="295"/>
      <c r="F686" s="295"/>
      <c r="G686" s="295"/>
      <c r="H686" s="295"/>
      <c r="I686" s="295"/>
      <c r="J686" s="295"/>
      <c r="K686" s="295"/>
      <c r="L686" s="295"/>
      <c r="M686" s="295"/>
      <c r="N686" s="295"/>
      <c r="O686" s="295"/>
      <c r="P686" s="295"/>
      <c r="Q686" s="295"/>
      <c r="R686" s="295"/>
      <c r="S686" s="295"/>
      <c r="T686" s="295"/>
      <c r="U686" s="295"/>
      <c r="V686" s="295"/>
      <c r="W686" s="295"/>
      <c r="X686" s="295"/>
      <c r="Y686" s="295"/>
      <c r="Z686" s="295"/>
      <c r="AA686" s="295"/>
      <c r="AB686" s="295"/>
      <c r="AC686" s="295"/>
      <c r="AG686" s="276"/>
      <c r="AH686" s="276"/>
    </row>
    <row r="687" spans="1:34" ht="21" customHeight="1" x14ac:dyDescent="0.2">
      <c r="A687" s="485" t="s">
        <v>80</v>
      </c>
      <c r="B687" s="486"/>
      <c r="C687" s="486"/>
      <c r="D687" s="477" t="s">
        <v>86</v>
      </c>
      <c r="E687" s="478"/>
      <c r="F687" s="478"/>
      <c r="G687" s="478"/>
      <c r="H687" s="478"/>
      <c r="I687" s="478"/>
      <c r="J687" s="478"/>
      <c r="K687" s="478"/>
      <c r="L687" s="478"/>
      <c r="M687" s="478"/>
      <c r="N687" s="478"/>
      <c r="O687" s="478"/>
      <c r="P687" s="478"/>
      <c r="Q687" s="478"/>
      <c r="R687" s="478"/>
      <c r="S687" s="478"/>
      <c r="T687" s="478"/>
      <c r="U687" s="478"/>
      <c r="V687" s="478"/>
      <c r="W687" s="478"/>
      <c r="X687" s="478"/>
      <c r="Y687" s="478"/>
      <c r="Z687" s="478"/>
      <c r="AA687" s="478"/>
      <c r="AB687" s="479"/>
      <c r="AC687" s="190"/>
      <c r="AD687" s="4"/>
      <c r="AF687" s="275" t="str">
        <f>IF(AD687=FALSE,"","x")</f>
        <v/>
      </c>
      <c r="AG687" s="276"/>
      <c r="AH687" s="276"/>
    </row>
    <row r="688" spans="1:34" ht="15" x14ac:dyDescent="0.2">
      <c r="A688" s="477" t="s">
        <v>118</v>
      </c>
      <c r="B688" s="478"/>
      <c r="C688" s="478"/>
      <c r="D688" s="478"/>
      <c r="E688" s="478"/>
      <c r="F688" s="478"/>
      <c r="G688" s="478"/>
      <c r="H688" s="478"/>
      <c r="I688" s="478"/>
      <c r="J688" s="478"/>
      <c r="K688" s="478"/>
      <c r="L688" s="478"/>
      <c r="M688" s="478"/>
      <c r="N688" s="478"/>
      <c r="O688" s="478"/>
      <c r="P688" s="478"/>
      <c r="Q688" s="478"/>
      <c r="R688" s="478"/>
      <c r="S688" s="478"/>
      <c r="T688" s="478"/>
      <c r="U688" s="478"/>
      <c r="V688" s="478"/>
      <c r="W688" s="478"/>
      <c r="X688" s="478"/>
      <c r="Y688" s="478"/>
      <c r="Z688" s="478"/>
      <c r="AA688" s="478"/>
      <c r="AB688" s="478"/>
      <c r="AC688" s="479"/>
      <c r="AG688" s="276"/>
      <c r="AH688" s="276"/>
    </row>
    <row r="689" spans="1:34" ht="30" customHeight="1" x14ac:dyDescent="0.2">
      <c r="A689" s="425"/>
      <c r="B689" s="426"/>
      <c r="C689" s="426"/>
      <c r="D689" s="426"/>
      <c r="E689" s="426"/>
      <c r="F689" s="426"/>
      <c r="G689" s="426"/>
      <c r="H689" s="426"/>
      <c r="I689" s="426"/>
      <c r="J689" s="426"/>
      <c r="K689" s="426"/>
      <c r="L689" s="426"/>
      <c r="M689" s="426"/>
      <c r="N689" s="426"/>
      <c r="O689" s="426"/>
      <c r="P689" s="426"/>
      <c r="Q689" s="426"/>
      <c r="R689" s="426"/>
      <c r="S689" s="426"/>
      <c r="T689" s="426"/>
      <c r="U689" s="426"/>
      <c r="V689" s="426"/>
      <c r="W689" s="426"/>
      <c r="X689" s="426"/>
      <c r="Y689" s="426"/>
      <c r="Z689" s="426"/>
      <c r="AA689" s="426"/>
      <c r="AB689" s="426"/>
      <c r="AC689" s="427"/>
      <c r="AG689" s="276"/>
      <c r="AH689" s="276"/>
    </row>
    <row r="691" spans="1:34" ht="15" customHeight="1" x14ac:dyDescent="0.2">
      <c r="A691" s="485" t="s">
        <v>81</v>
      </c>
      <c r="B691" s="486"/>
      <c r="C691" s="486"/>
      <c r="D691" s="477" t="s">
        <v>87</v>
      </c>
      <c r="E691" s="478"/>
      <c r="F691" s="478"/>
      <c r="G691" s="478"/>
      <c r="H691" s="478"/>
      <c r="I691" s="478"/>
      <c r="J691" s="478"/>
      <c r="K691" s="478"/>
      <c r="L691" s="478"/>
      <c r="M691" s="478"/>
      <c r="N691" s="478"/>
      <c r="O691" s="478"/>
      <c r="P691" s="478"/>
      <c r="Q691" s="478"/>
      <c r="R691" s="478"/>
      <c r="S691" s="478"/>
      <c r="T691" s="478"/>
      <c r="U691" s="478"/>
      <c r="V691" s="478"/>
      <c r="W691" s="478"/>
      <c r="X691" s="478"/>
      <c r="Y691" s="478"/>
      <c r="Z691" s="478"/>
      <c r="AA691" s="478"/>
      <c r="AB691" s="479"/>
      <c r="AC691" s="190"/>
      <c r="AD691" s="4"/>
      <c r="AF691" s="275" t="str">
        <f>IF(AD691=FALSE,"","x")</f>
        <v/>
      </c>
    </row>
    <row r="692" spans="1:34" ht="15" x14ac:dyDescent="0.2">
      <c r="A692" s="477" t="s">
        <v>118</v>
      </c>
      <c r="B692" s="478"/>
      <c r="C692" s="478"/>
      <c r="D692" s="478"/>
      <c r="E692" s="478"/>
      <c r="F692" s="478"/>
      <c r="G692" s="478"/>
      <c r="H692" s="478"/>
      <c r="I692" s="478"/>
      <c r="J692" s="478"/>
      <c r="K692" s="478"/>
      <c r="L692" s="478"/>
      <c r="M692" s="478"/>
      <c r="N692" s="478"/>
      <c r="O692" s="478"/>
      <c r="P692" s="478"/>
      <c r="Q692" s="478"/>
      <c r="R692" s="478"/>
      <c r="S692" s="478"/>
      <c r="T692" s="478"/>
      <c r="U692" s="478"/>
      <c r="V692" s="478"/>
      <c r="W692" s="478"/>
      <c r="X692" s="478"/>
      <c r="Y692" s="478"/>
      <c r="Z692" s="478"/>
      <c r="AA692" s="478"/>
      <c r="AB692" s="478"/>
      <c r="AC692" s="479"/>
    </row>
    <row r="693" spans="1:34" ht="30" customHeight="1" x14ac:dyDescent="0.2">
      <c r="A693" s="425"/>
      <c r="B693" s="426"/>
      <c r="C693" s="426"/>
      <c r="D693" s="426"/>
      <c r="E693" s="426"/>
      <c r="F693" s="426"/>
      <c r="G693" s="426"/>
      <c r="H693" s="426"/>
      <c r="I693" s="426"/>
      <c r="J693" s="426"/>
      <c r="K693" s="426"/>
      <c r="L693" s="426"/>
      <c r="M693" s="426"/>
      <c r="N693" s="426"/>
      <c r="O693" s="426"/>
      <c r="P693" s="426"/>
      <c r="Q693" s="426"/>
      <c r="R693" s="426"/>
      <c r="S693" s="426"/>
      <c r="T693" s="426"/>
      <c r="U693" s="426"/>
      <c r="V693" s="426"/>
      <c r="W693" s="426"/>
      <c r="X693" s="426"/>
      <c r="Y693" s="426"/>
      <c r="Z693" s="426"/>
      <c r="AA693" s="426"/>
      <c r="AB693" s="426"/>
      <c r="AC693" s="427"/>
    </row>
    <row r="695" spans="1:34" ht="16.5" customHeight="1" x14ac:dyDescent="0.2">
      <c r="A695" s="485" t="s">
        <v>82</v>
      </c>
      <c r="B695" s="486"/>
      <c r="C695" s="486"/>
      <c r="D695" s="477" t="s">
        <v>88</v>
      </c>
      <c r="E695" s="478"/>
      <c r="F695" s="478"/>
      <c r="G695" s="478"/>
      <c r="H695" s="478"/>
      <c r="I695" s="478"/>
      <c r="J695" s="478"/>
      <c r="K695" s="478"/>
      <c r="L695" s="478"/>
      <c r="M695" s="478"/>
      <c r="N695" s="478"/>
      <c r="O695" s="478"/>
      <c r="P695" s="478"/>
      <c r="Q695" s="478"/>
      <c r="R695" s="478"/>
      <c r="S695" s="478"/>
      <c r="T695" s="478"/>
      <c r="U695" s="478"/>
      <c r="V695" s="478"/>
      <c r="W695" s="478"/>
      <c r="X695" s="478"/>
      <c r="Y695" s="478"/>
      <c r="Z695" s="478"/>
      <c r="AA695" s="478"/>
      <c r="AB695" s="479"/>
      <c r="AC695" s="190"/>
      <c r="AD695" s="4"/>
      <c r="AF695" s="275" t="str">
        <f>IF(AD695=FALSE,"","x")</f>
        <v/>
      </c>
    </row>
    <row r="696" spans="1:34" ht="16.5" customHeight="1" x14ac:dyDescent="0.2">
      <c r="A696" s="477" t="s">
        <v>118</v>
      </c>
      <c r="B696" s="478"/>
      <c r="C696" s="478"/>
      <c r="D696" s="478"/>
      <c r="E696" s="478"/>
      <c r="F696" s="478"/>
      <c r="G696" s="478"/>
      <c r="H696" s="478"/>
      <c r="I696" s="478"/>
      <c r="J696" s="478"/>
      <c r="K696" s="478"/>
      <c r="L696" s="478"/>
      <c r="M696" s="478"/>
      <c r="N696" s="478"/>
      <c r="O696" s="478"/>
      <c r="P696" s="478"/>
      <c r="Q696" s="478"/>
      <c r="R696" s="478"/>
      <c r="S696" s="478"/>
      <c r="T696" s="478"/>
      <c r="U696" s="478"/>
      <c r="V696" s="478"/>
      <c r="W696" s="478"/>
      <c r="X696" s="478"/>
      <c r="Y696" s="478"/>
      <c r="Z696" s="478"/>
      <c r="AA696" s="478"/>
      <c r="AB696" s="478"/>
      <c r="AC696" s="479"/>
    </row>
    <row r="697" spans="1:34" ht="30" customHeight="1" x14ac:dyDescent="0.2">
      <c r="A697" s="425"/>
      <c r="B697" s="426"/>
      <c r="C697" s="426"/>
      <c r="D697" s="426"/>
      <c r="E697" s="426"/>
      <c r="F697" s="426"/>
      <c r="G697" s="426"/>
      <c r="H697" s="426"/>
      <c r="I697" s="426"/>
      <c r="J697" s="426"/>
      <c r="K697" s="426"/>
      <c r="L697" s="426"/>
      <c r="M697" s="426"/>
      <c r="N697" s="426"/>
      <c r="O697" s="426"/>
      <c r="P697" s="426"/>
      <c r="Q697" s="426"/>
      <c r="R697" s="426"/>
      <c r="S697" s="426"/>
      <c r="T697" s="426"/>
      <c r="U697" s="426"/>
      <c r="V697" s="426"/>
      <c r="W697" s="426"/>
      <c r="X697" s="426"/>
      <c r="Y697" s="426"/>
      <c r="Z697" s="426"/>
      <c r="AA697" s="426"/>
      <c r="AB697" s="426"/>
      <c r="AC697" s="427"/>
    </row>
    <row r="698" spans="1:34" x14ac:dyDescent="0.2">
      <c r="A698" s="201"/>
    </row>
    <row r="699" spans="1:34" ht="15" customHeight="1" x14ac:dyDescent="0.2">
      <c r="A699" s="485" t="s">
        <v>83</v>
      </c>
      <c r="B699" s="486"/>
      <c r="C699" s="486"/>
      <c r="D699" s="477" t="s">
        <v>89</v>
      </c>
      <c r="E699" s="478"/>
      <c r="F699" s="478"/>
      <c r="G699" s="478"/>
      <c r="H699" s="478"/>
      <c r="I699" s="478"/>
      <c r="J699" s="478"/>
      <c r="K699" s="478"/>
      <c r="L699" s="478"/>
      <c r="M699" s="478"/>
      <c r="N699" s="478"/>
      <c r="O699" s="478"/>
      <c r="P699" s="478"/>
      <c r="Q699" s="478"/>
      <c r="R699" s="478"/>
      <c r="S699" s="478"/>
      <c r="T699" s="478"/>
      <c r="U699" s="478"/>
      <c r="V699" s="478"/>
      <c r="W699" s="478"/>
      <c r="X699" s="478"/>
      <c r="Y699" s="478"/>
      <c r="Z699" s="478"/>
      <c r="AA699" s="478"/>
      <c r="AB699" s="479"/>
      <c r="AC699" s="190"/>
      <c r="AD699" s="4"/>
      <c r="AF699" s="275" t="str">
        <f>IF(AD699=FALSE,"","x")</f>
        <v/>
      </c>
    </row>
    <row r="700" spans="1:34" ht="15" x14ac:dyDescent="0.2">
      <c r="A700" s="477" t="s">
        <v>118</v>
      </c>
      <c r="B700" s="478"/>
      <c r="C700" s="478"/>
      <c r="D700" s="478"/>
      <c r="E700" s="478"/>
      <c r="F700" s="478"/>
      <c r="G700" s="478"/>
      <c r="H700" s="478"/>
      <c r="I700" s="478"/>
      <c r="J700" s="478"/>
      <c r="K700" s="478"/>
      <c r="L700" s="478"/>
      <c r="M700" s="478"/>
      <c r="N700" s="478"/>
      <c r="O700" s="478"/>
      <c r="P700" s="478"/>
      <c r="Q700" s="478"/>
      <c r="R700" s="478"/>
      <c r="S700" s="478"/>
      <c r="T700" s="478"/>
      <c r="U700" s="478"/>
      <c r="V700" s="478"/>
      <c r="W700" s="478"/>
      <c r="X700" s="478"/>
      <c r="Y700" s="478"/>
      <c r="Z700" s="478"/>
      <c r="AA700" s="478"/>
      <c r="AB700" s="478"/>
      <c r="AC700" s="479"/>
    </row>
    <row r="701" spans="1:34" ht="30" customHeight="1" x14ac:dyDescent="0.2">
      <c r="A701" s="425"/>
      <c r="B701" s="426"/>
      <c r="C701" s="426"/>
      <c r="D701" s="426"/>
      <c r="E701" s="426"/>
      <c r="F701" s="426"/>
      <c r="G701" s="426"/>
      <c r="H701" s="426"/>
      <c r="I701" s="426"/>
      <c r="J701" s="426"/>
      <c r="K701" s="426"/>
      <c r="L701" s="426"/>
      <c r="M701" s="426"/>
      <c r="N701" s="426"/>
      <c r="O701" s="426"/>
      <c r="P701" s="426"/>
      <c r="Q701" s="426"/>
      <c r="R701" s="426"/>
      <c r="S701" s="426"/>
      <c r="T701" s="426"/>
      <c r="U701" s="426"/>
      <c r="V701" s="426"/>
      <c r="W701" s="426"/>
      <c r="X701" s="426"/>
      <c r="Y701" s="426"/>
      <c r="Z701" s="426"/>
      <c r="AA701" s="426"/>
      <c r="AB701" s="426"/>
      <c r="AC701" s="427"/>
    </row>
    <row r="702" spans="1:34" x14ac:dyDescent="0.2">
      <c r="A702" s="201"/>
    </row>
    <row r="703" spans="1:34" ht="31.5" customHeight="1" x14ac:dyDescent="0.2">
      <c r="A703" s="485" t="s">
        <v>84</v>
      </c>
      <c r="B703" s="486"/>
      <c r="C703" s="486"/>
      <c r="D703" s="477" t="s">
        <v>155</v>
      </c>
      <c r="E703" s="478"/>
      <c r="F703" s="478"/>
      <c r="G703" s="478"/>
      <c r="H703" s="478"/>
      <c r="I703" s="478"/>
      <c r="J703" s="478"/>
      <c r="K703" s="478"/>
      <c r="L703" s="478"/>
      <c r="M703" s="478"/>
      <c r="N703" s="478"/>
      <c r="O703" s="478"/>
      <c r="P703" s="478"/>
      <c r="Q703" s="478"/>
      <c r="R703" s="478"/>
      <c r="S703" s="478"/>
      <c r="T703" s="478"/>
      <c r="U703" s="478"/>
      <c r="V703" s="478"/>
      <c r="W703" s="478"/>
      <c r="X703" s="478"/>
      <c r="Y703" s="478"/>
      <c r="Z703" s="478"/>
      <c r="AA703" s="478"/>
      <c r="AB703" s="479"/>
      <c r="AC703" s="202"/>
      <c r="AD703" s="4"/>
      <c r="AF703" s="275" t="str">
        <f>IF(AD703=FALSE,"","x")</f>
        <v/>
      </c>
    </row>
    <row r="704" spans="1:34" ht="15" x14ac:dyDescent="0.2">
      <c r="A704" s="477" t="s">
        <v>118</v>
      </c>
      <c r="B704" s="478"/>
      <c r="C704" s="478"/>
      <c r="D704" s="478"/>
      <c r="E704" s="478"/>
      <c r="F704" s="478"/>
      <c r="G704" s="478"/>
      <c r="H704" s="478"/>
      <c r="I704" s="478"/>
      <c r="J704" s="478"/>
      <c r="K704" s="478"/>
      <c r="L704" s="478"/>
      <c r="M704" s="478"/>
      <c r="N704" s="478"/>
      <c r="O704" s="478"/>
      <c r="P704" s="478"/>
      <c r="Q704" s="478"/>
      <c r="R704" s="478"/>
      <c r="S704" s="478"/>
      <c r="T704" s="478"/>
      <c r="U704" s="478"/>
      <c r="V704" s="478"/>
      <c r="W704" s="478"/>
      <c r="X704" s="478"/>
      <c r="Y704" s="478"/>
      <c r="Z704" s="478"/>
      <c r="AA704" s="478"/>
      <c r="AB704" s="478"/>
      <c r="AC704" s="479"/>
    </row>
    <row r="705" spans="1:43" ht="30" customHeight="1" x14ac:dyDescent="0.2">
      <c r="A705" s="425"/>
      <c r="B705" s="426"/>
      <c r="C705" s="426"/>
      <c r="D705" s="426"/>
      <c r="E705" s="426"/>
      <c r="F705" s="426"/>
      <c r="G705" s="426"/>
      <c r="H705" s="426"/>
      <c r="I705" s="426"/>
      <c r="J705" s="426"/>
      <c r="K705" s="426"/>
      <c r="L705" s="426"/>
      <c r="M705" s="426"/>
      <c r="N705" s="426"/>
      <c r="O705" s="426"/>
      <c r="P705" s="426"/>
      <c r="Q705" s="426"/>
      <c r="R705" s="426"/>
      <c r="S705" s="426"/>
      <c r="T705" s="426"/>
      <c r="U705" s="426"/>
      <c r="V705" s="426"/>
      <c r="W705" s="426"/>
      <c r="X705" s="426"/>
      <c r="Y705" s="426"/>
      <c r="Z705" s="426"/>
      <c r="AA705" s="426"/>
      <c r="AB705" s="426"/>
      <c r="AC705" s="427"/>
    </row>
    <row r="706" spans="1:43" x14ac:dyDescent="0.2">
      <c r="A706" s="149"/>
      <c r="B706" s="149"/>
      <c r="C706" s="149"/>
      <c r="D706" s="149"/>
      <c r="E706" s="149"/>
      <c r="F706" s="149"/>
      <c r="G706" s="149"/>
      <c r="H706" s="149"/>
      <c r="I706" s="149"/>
      <c r="J706" s="149"/>
      <c r="K706" s="149"/>
      <c r="L706" s="149"/>
      <c r="M706" s="149"/>
      <c r="N706" s="149"/>
      <c r="O706" s="149"/>
      <c r="P706" s="149"/>
      <c r="Q706" s="149"/>
      <c r="R706" s="149"/>
      <c r="S706" s="149"/>
      <c r="T706" s="149"/>
      <c r="U706" s="149"/>
      <c r="V706" s="149"/>
      <c r="W706" s="149"/>
      <c r="X706" s="149"/>
      <c r="Y706" s="149"/>
      <c r="Z706" s="149"/>
      <c r="AA706" s="149"/>
      <c r="AB706" s="149"/>
      <c r="AC706" s="149"/>
    </row>
    <row r="707" spans="1:43" ht="30" customHeight="1" x14ac:dyDescent="0.2">
      <c r="A707" s="485" t="s">
        <v>85</v>
      </c>
      <c r="B707" s="486"/>
      <c r="C707" s="487"/>
      <c r="D707" s="477" t="s">
        <v>292</v>
      </c>
      <c r="E707" s="478"/>
      <c r="F707" s="478"/>
      <c r="G707" s="478"/>
      <c r="H707" s="478"/>
      <c r="I707" s="478"/>
      <c r="J707" s="478"/>
      <c r="K707" s="478"/>
      <c r="L707" s="478"/>
      <c r="M707" s="478"/>
      <c r="N707" s="478"/>
      <c r="O707" s="478"/>
      <c r="P707" s="478"/>
      <c r="Q707" s="478"/>
      <c r="R707" s="478"/>
      <c r="S707" s="478"/>
      <c r="T707" s="478"/>
      <c r="U707" s="478"/>
      <c r="V707" s="478"/>
      <c r="W707" s="478"/>
      <c r="X707" s="478"/>
      <c r="Y707" s="478"/>
      <c r="Z707" s="478"/>
      <c r="AA707" s="478"/>
      <c r="AB707" s="479"/>
      <c r="AC707" s="190"/>
      <c r="AD707" s="4"/>
      <c r="AF707" s="275" t="str">
        <f>IF(AD707=FALSE,"","x")</f>
        <v/>
      </c>
    </row>
    <row r="708" spans="1:43" ht="15" x14ac:dyDescent="0.2">
      <c r="A708" s="477" t="s">
        <v>118</v>
      </c>
      <c r="B708" s="478"/>
      <c r="C708" s="478"/>
      <c r="D708" s="478"/>
      <c r="E708" s="478"/>
      <c r="F708" s="478"/>
      <c r="G708" s="478"/>
      <c r="H708" s="478"/>
      <c r="I708" s="478"/>
      <c r="J708" s="478"/>
      <c r="K708" s="478"/>
      <c r="L708" s="478"/>
      <c r="M708" s="478"/>
      <c r="N708" s="478"/>
      <c r="O708" s="478"/>
      <c r="P708" s="478"/>
      <c r="Q708" s="478"/>
      <c r="R708" s="478"/>
      <c r="S708" s="478"/>
      <c r="T708" s="478"/>
      <c r="U708" s="478"/>
      <c r="V708" s="478"/>
      <c r="W708" s="478"/>
      <c r="X708" s="478"/>
      <c r="Y708" s="478"/>
      <c r="Z708" s="478"/>
      <c r="AA708" s="478"/>
      <c r="AB708" s="478"/>
      <c r="AC708" s="479"/>
    </row>
    <row r="709" spans="1:43" ht="30" customHeight="1" x14ac:dyDescent="0.2">
      <c r="A709" s="425"/>
      <c r="B709" s="426"/>
      <c r="C709" s="426"/>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7"/>
    </row>
    <row r="712" spans="1:43" ht="93" customHeight="1" x14ac:dyDescent="0.2">
      <c r="A712" s="603" t="s">
        <v>1</v>
      </c>
      <c r="B712" s="604"/>
      <c r="C712" s="604"/>
      <c r="D712" s="546" t="s">
        <v>434</v>
      </c>
      <c r="E712" s="546"/>
      <c r="F712" s="546"/>
      <c r="G712" s="546"/>
      <c r="H712" s="546"/>
      <c r="I712" s="546"/>
      <c r="J712" s="546"/>
      <c r="K712" s="546"/>
      <c r="L712" s="546"/>
      <c r="M712" s="546"/>
      <c r="N712" s="546"/>
      <c r="O712" s="546"/>
      <c r="P712" s="546"/>
      <c r="Q712" s="546"/>
      <c r="R712" s="546"/>
      <c r="S712" s="546"/>
      <c r="T712" s="546"/>
      <c r="U712" s="546"/>
      <c r="V712" s="546"/>
      <c r="W712" s="546"/>
      <c r="X712" s="546"/>
      <c r="Y712" s="546"/>
      <c r="Z712" s="546"/>
      <c r="AA712" s="546"/>
      <c r="AB712" s="546"/>
      <c r="AC712" s="547"/>
      <c r="AQ712" s="389"/>
    </row>
  </sheetData>
  <sheetProtection password="8333" sheet="1" objects="1" scenarios="1" formatRows="0"/>
  <mergeCells count="361">
    <mergeCell ref="A8:AC8"/>
    <mergeCell ref="A410:X410"/>
    <mergeCell ref="A409:X409"/>
    <mergeCell ref="A11:AC11"/>
    <mergeCell ref="A45:AC45"/>
    <mergeCell ref="A49:AC49"/>
    <mergeCell ref="T41:AC41"/>
    <mergeCell ref="J41:R41"/>
    <mergeCell ref="A283:AC283"/>
    <mergeCell ref="A316:X316"/>
    <mergeCell ref="A314:AC314"/>
    <mergeCell ref="A64:AC64"/>
    <mergeCell ref="A280:C281"/>
    <mergeCell ref="A332:AC332"/>
    <mergeCell ref="A333:AC333"/>
    <mergeCell ref="A14:C18"/>
    <mergeCell ref="A322:AC322"/>
    <mergeCell ref="A276:AC276"/>
    <mergeCell ref="Y81:AC81"/>
    <mergeCell ref="A82:X82"/>
    <mergeCell ref="Y82:AC82"/>
    <mergeCell ref="A84:AC84"/>
    <mergeCell ref="A85:AC85"/>
    <mergeCell ref="A87:AC87"/>
    <mergeCell ref="A21:AC21"/>
    <mergeCell ref="A22:AC22"/>
    <mergeCell ref="A40:AC40"/>
    <mergeCell ref="A41:H41"/>
    <mergeCell ref="A275:AC275"/>
    <mergeCell ref="A67:AC67"/>
    <mergeCell ref="A66:AC66"/>
    <mergeCell ref="A78:AC78"/>
    <mergeCell ref="A88:G88"/>
    <mergeCell ref="H88:AC88"/>
    <mergeCell ref="D91:AC91"/>
    <mergeCell ref="D92:AC92"/>
    <mergeCell ref="A712:C712"/>
    <mergeCell ref="A546:AC546"/>
    <mergeCell ref="A708:AC708"/>
    <mergeCell ref="A709:AC709"/>
    <mergeCell ref="A700:AC700"/>
    <mergeCell ref="A704:AC704"/>
    <mergeCell ref="A705:AC705"/>
    <mergeCell ref="F516:I516"/>
    <mergeCell ref="C539:X539"/>
    <mergeCell ref="C540:X540"/>
    <mergeCell ref="D606:AC606"/>
    <mergeCell ref="A606:C606"/>
    <mergeCell ref="A579:AC579"/>
    <mergeCell ref="A581:AC581"/>
    <mergeCell ref="A582:Y582"/>
    <mergeCell ref="A587:Y587"/>
    <mergeCell ref="A593:AC593"/>
    <mergeCell ref="A594:AC594"/>
    <mergeCell ref="A596:AC596"/>
    <mergeCell ref="J517:O517"/>
    <mergeCell ref="A639:AC639"/>
    <mergeCell ref="A611:AC611"/>
    <mergeCell ref="A613:AB613"/>
    <mergeCell ref="A614:AB614"/>
    <mergeCell ref="Y561:AB561"/>
    <mergeCell ref="A568:AC568"/>
    <mergeCell ref="Y470:AB470"/>
    <mergeCell ref="A459:AC459"/>
    <mergeCell ref="A479:AC479"/>
    <mergeCell ref="A471:X471"/>
    <mergeCell ref="B294:AC294"/>
    <mergeCell ref="A278:AC278"/>
    <mergeCell ref="A325:AC325"/>
    <mergeCell ref="Y319:AB319"/>
    <mergeCell ref="A318:X318"/>
    <mergeCell ref="A317:X317"/>
    <mergeCell ref="A293:AC293"/>
    <mergeCell ref="Y317:AB317"/>
    <mergeCell ref="A319:X319"/>
    <mergeCell ref="Y318:AB318"/>
    <mergeCell ref="A295:AC295"/>
    <mergeCell ref="A289:AC289"/>
    <mergeCell ref="A291:AC291"/>
    <mergeCell ref="A296:AC296"/>
    <mergeCell ref="A310:AC310"/>
    <mergeCell ref="Y316:AB316"/>
    <mergeCell ref="AA286:AC286"/>
    <mergeCell ref="B286:Z286"/>
    <mergeCell ref="A515:E517"/>
    <mergeCell ref="F517:I517"/>
    <mergeCell ref="D641:AB641"/>
    <mergeCell ref="A621:C621"/>
    <mergeCell ref="A625:C625"/>
    <mergeCell ref="D621:AB621"/>
    <mergeCell ref="D625:AB625"/>
    <mergeCell ref="A641:C641"/>
    <mergeCell ref="A636:C636"/>
    <mergeCell ref="D636:AB636"/>
    <mergeCell ref="A626:AC626"/>
    <mergeCell ref="A627:AC627"/>
    <mergeCell ref="A637:AC637"/>
    <mergeCell ref="A638:AC638"/>
    <mergeCell ref="A622:AC622"/>
    <mergeCell ref="A623:AC623"/>
    <mergeCell ref="Y563:AB563"/>
    <mergeCell ref="Y564:AB564"/>
    <mergeCell ref="A560:AC560"/>
    <mergeCell ref="N583:Y583"/>
    <mergeCell ref="Z582:AC585"/>
    <mergeCell ref="N585:Y585"/>
    <mergeCell ref="Z586:AC586"/>
    <mergeCell ref="B584:J584"/>
    <mergeCell ref="J515:O515"/>
    <mergeCell ref="W514:AC514"/>
    <mergeCell ref="A618:AC618"/>
    <mergeCell ref="A619:AC619"/>
    <mergeCell ref="A570:AC570"/>
    <mergeCell ref="A564:X564"/>
    <mergeCell ref="A563:X563"/>
    <mergeCell ref="A567:AC567"/>
    <mergeCell ref="A512:AC512"/>
    <mergeCell ref="Z587:AC590"/>
    <mergeCell ref="B588:J588"/>
    <mergeCell ref="A571:AC571"/>
    <mergeCell ref="A561:X561"/>
    <mergeCell ref="A562:X562"/>
    <mergeCell ref="Y562:AB562"/>
    <mergeCell ref="A549:AC549"/>
    <mergeCell ref="A547:AC547"/>
    <mergeCell ref="Y534:AB534"/>
    <mergeCell ref="Y535:AB535"/>
    <mergeCell ref="A535:X535"/>
    <mergeCell ref="A534:X534"/>
    <mergeCell ref="C538:X538"/>
    <mergeCell ref="C537:X537"/>
    <mergeCell ref="C542:X542"/>
    <mergeCell ref="A487:AC487"/>
    <mergeCell ref="Y454:AB454"/>
    <mergeCell ref="A523:AC523"/>
    <mergeCell ref="W517:AB517"/>
    <mergeCell ref="A520:AC520"/>
    <mergeCell ref="A521:AC521"/>
    <mergeCell ref="A474:AC474"/>
    <mergeCell ref="Y495:AB495"/>
    <mergeCell ref="A497:AC497"/>
    <mergeCell ref="A500:AC500"/>
    <mergeCell ref="A495:X495"/>
    <mergeCell ref="A503:AC503"/>
    <mergeCell ref="Y492:AB492"/>
    <mergeCell ref="A477:AC477"/>
    <mergeCell ref="A498:AC498"/>
    <mergeCell ref="A493:X493"/>
    <mergeCell ref="A492:X492"/>
    <mergeCell ref="A491:AC491"/>
    <mergeCell ref="A494:X494"/>
    <mergeCell ref="A478:AC478"/>
    <mergeCell ref="W515:AB515"/>
    <mergeCell ref="Q516:U516"/>
    <mergeCell ref="Q514:V514"/>
    <mergeCell ref="J516:O516"/>
    <mergeCell ref="A473:AC473"/>
    <mergeCell ref="Y471:AB471"/>
    <mergeCell ref="A467:Q467"/>
    <mergeCell ref="Y469:AB469"/>
    <mergeCell ref="A470:X470"/>
    <mergeCell ref="A469:X469"/>
    <mergeCell ref="A450:AC450"/>
    <mergeCell ref="A453:X453"/>
    <mergeCell ref="Y453:AB453"/>
    <mergeCell ref="A458:AC458"/>
    <mergeCell ref="A454:X454"/>
    <mergeCell ref="A456:X456"/>
    <mergeCell ref="Y456:AB456"/>
    <mergeCell ref="D712:AC712"/>
    <mergeCell ref="D14:AC14"/>
    <mergeCell ref="D17:AC17"/>
    <mergeCell ref="D18:AC18"/>
    <mergeCell ref="A665:AC665"/>
    <mergeCell ref="A666:AC666"/>
    <mergeCell ref="A643:AC643"/>
    <mergeCell ref="A697:AC697"/>
    <mergeCell ref="A688:AC688"/>
    <mergeCell ref="A673:AC673"/>
    <mergeCell ref="A674:AC674"/>
    <mergeCell ref="A670:AC670"/>
    <mergeCell ref="A656:AC656"/>
    <mergeCell ref="A658:AC658"/>
    <mergeCell ref="A660:AB660"/>
    <mergeCell ref="N590:Y590"/>
    <mergeCell ref="A661:AB661"/>
    <mergeCell ref="A349:Y349"/>
    <mergeCell ref="A346:AC346"/>
    <mergeCell ref="A427:AC427"/>
    <mergeCell ref="A544:AC544"/>
    <mergeCell ref="A533:AC533"/>
    <mergeCell ref="Q515:U515"/>
    <mergeCell ref="A446:AC446"/>
    <mergeCell ref="A351:Z351"/>
    <mergeCell ref="AA351:AC351"/>
    <mergeCell ref="A352:Z352"/>
    <mergeCell ref="AA352:AC352"/>
    <mergeCell ref="A353:Z353"/>
    <mergeCell ref="AA353:AC353"/>
    <mergeCell ref="A354:Z354"/>
    <mergeCell ref="AA354:AC354"/>
    <mergeCell ref="E16:AC16"/>
    <mergeCell ref="A285:AC285"/>
    <mergeCell ref="A336:AC336"/>
    <mergeCell ref="Z347:AC347"/>
    <mergeCell ref="Z348:AC348"/>
    <mergeCell ref="Z349:AC349"/>
    <mergeCell ref="A347:Y347"/>
    <mergeCell ref="A348:Y348"/>
    <mergeCell ref="AB50:AC50"/>
    <mergeCell ref="Z50:AA50"/>
    <mergeCell ref="A77:AC77"/>
    <mergeCell ref="Y327:AB327"/>
    <mergeCell ref="A321:AC321"/>
    <mergeCell ref="A19:AC19"/>
    <mergeCell ref="B287:Z287"/>
    <mergeCell ref="A20:AC20"/>
    <mergeCell ref="A669:AC669"/>
    <mergeCell ref="Y369:AB369"/>
    <mergeCell ref="B583:J583"/>
    <mergeCell ref="B586:Y586"/>
    <mergeCell ref="A604:AC604"/>
    <mergeCell ref="A609:AC609"/>
    <mergeCell ref="A642:AC642"/>
    <mergeCell ref="A363:AC363"/>
    <mergeCell ref="A362:AC362"/>
    <mergeCell ref="Y424:AB424"/>
    <mergeCell ref="A420:AC420"/>
    <mergeCell ref="A406:AC406"/>
    <mergeCell ref="A396:AC396"/>
    <mergeCell ref="A394:AC394"/>
    <mergeCell ref="Y371:AB371"/>
    <mergeCell ref="A380:AC380"/>
    <mergeCell ref="A382:AC382"/>
    <mergeCell ref="J513:AC513"/>
    <mergeCell ref="J514:P514"/>
    <mergeCell ref="W516:AB516"/>
    <mergeCell ref="A379:AC379"/>
    <mergeCell ref="A416:AC416"/>
    <mergeCell ref="A417:AC417"/>
    <mergeCell ref="Q517:U517"/>
    <mergeCell ref="AK584:AK585"/>
    <mergeCell ref="A421:X421"/>
    <mergeCell ref="A367:AC367"/>
    <mergeCell ref="Y390:AB390"/>
    <mergeCell ref="A591:AC591"/>
    <mergeCell ref="D703:AB703"/>
    <mergeCell ref="A689:AC689"/>
    <mergeCell ref="B585:J585"/>
    <mergeCell ref="A678:AC678"/>
    <mergeCell ref="D645:AB645"/>
    <mergeCell ref="A693:AC693"/>
    <mergeCell ref="A696:AC696"/>
    <mergeCell ref="N584:Y584"/>
    <mergeCell ref="A663:C663"/>
    <mergeCell ref="D663:AC663"/>
    <mergeCell ref="A677:AC677"/>
    <mergeCell ref="A647:AC647"/>
    <mergeCell ref="A701:AC701"/>
    <mergeCell ref="N588:Y588"/>
    <mergeCell ref="B589:J589"/>
    <mergeCell ref="N589:Y589"/>
    <mergeCell ref="B590:J590"/>
    <mergeCell ref="A645:C645"/>
    <mergeCell ref="D616:AC616"/>
    <mergeCell ref="A692:AC692"/>
    <mergeCell ref="A393:AC393"/>
    <mergeCell ref="A646:AC646"/>
    <mergeCell ref="AH582:AI582"/>
    <mergeCell ref="AH587:AI587"/>
    <mergeCell ref="B558:AC558"/>
    <mergeCell ref="A707:C707"/>
    <mergeCell ref="D707:AB707"/>
    <mergeCell ref="A676:C676"/>
    <mergeCell ref="A672:C672"/>
    <mergeCell ref="A668:C668"/>
    <mergeCell ref="D668:AB668"/>
    <mergeCell ref="D672:AB672"/>
    <mergeCell ref="D676:AB676"/>
    <mergeCell ref="A703:C703"/>
    <mergeCell ref="A699:C699"/>
    <mergeCell ref="D699:AB699"/>
    <mergeCell ref="A695:C695"/>
    <mergeCell ref="A691:C691"/>
    <mergeCell ref="A687:C687"/>
    <mergeCell ref="D687:AB687"/>
    <mergeCell ref="D691:AB691"/>
    <mergeCell ref="D695:AB695"/>
    <mergeCell ref="A616:C616"/>
    <mergeCell ref="A370:X370"/>
    <mergeCell ref="A369:X369"/>
    <mergeCell ref="A368:X368"/>
    <mergeCell ref="Y370:AB370"/>
    <mergeCell ref="AA355:AC355"/>
    <mergeCell ref="A387:AC387"/>
    <mergeCell ref="AF37:AG37"/>
    <mergeCell ref="AF38:AG38"/>
    <mergeCell ref="AF39:AG39"/>
    <mergeCell ref="AF40:AG40"/>
    <mergeCell ref="AA46:AB46"/>
    <mergeCell ref="AA47:AB47"/>
    <mergeCell ref="AA48:AB48"/>
    <mergeCell ref="AF45:AH45"/>
    <mergeCell ref="AA287:AC287"/>
    <mergeCell ref="D280:AC281"/>
    <mergeCell ref="A284:AC284"/>
    <mergeCell ref="AE285:AL287"/>
    <mergeCell ref="AE283:AL283"/>
    <mergeCell ref="AE284:AL284"/>
    <mergeCell ref="A328:X328"/>
    <mergeCell ref="A358:AC358"/>
    <mergeCell ref="A355:Z355"/>
    <mergeCell ref="Y328:AB328"/>
    <mergeCell ref="A9:AC9"/>
    <mergeCell ref="A12:AC12"/>
    <mergeCell ref="A24:AC24"/>
    <mergeCell ref="A428:AC428"/>
    <mergeCell ref="A422:X422"/>
    <mergeCell ref="A413:X413"/>
    <mergeCell ref="A408:AB408"/>
    <mergeCell ref="A327:X327"/>
    <mergeCell ref="A361:AC361"/>
    <mergeCell ref="A359:AC359"/>
    <mergeCell ref="Y413:AB413"/>
    <mergeCell ref="Y368:AB368"/>
    <mergeCell ref="Y329:AB329"/>
    <mergeCell ref="A330:X330"/>
    <mergeCell ref="A329:X329"/>
    <mergeCell ref="Y414:AB414"/>
    <mergeCell ref="A412:AB412"/>
    <mergeCell ref="A388:X388"/>
    <mergeCell ref="Y388:AB388"/>
    <mergeCell ref="Y330:AB330"/>
    <mergeCell ref="A390:X390"/>
    <mergeCell ref="A371:X371"/>
    <mergeCell ref="A90:C92"/>
    <mergeCell ref="D90:AC90"/>
    <mergeCell ref="C541:X541"/>
    <mergeCell ref="A550:AC550"/>
    <mergeCell ref="Y444:AB444"/>
    <mergeCell ref="A444:X444"/>
    <mergeCell ref="A443:X443"/>
    <mergeCell ref="Y409:AB409"/>
    <mergeCell ref="Y410:AB410"/>
    <mergeCell ref="A436:AC436"/>
    <mergeCell ref="Y443:AB443"/>
    <mergeCell ref="A423:X423"/>
    <mergeCell ref="Y423:AB423"/>
    <mergeCell ref="A424:X424"/>
    <mergeCell ref="Y422:AB422"/>
    <mergeCell ref="A441:AC441"/>
    <mergeCell ref="Y421:AB421"/>
    <mergeCell ref="A414:X414"/>
    <mergeCell ref="A447:AC447"/>
    <mergeCell ref="A451:Q451"/>
    <mergeCell ref="Y455:AB455"/>
    <mergeCell ref="Y493:AB493"/>
    <mergeCell ref="Y494:AB494"/>
    <mergeCell ref="A501:AC502"/>
    <mergeCell ref="F515:I515"/>
    <mergeCell ref="A455:X455"/>
  </mergeCells>
  <conditionalFormatting sqref="A616:AC616">
    <cfRule type="expression" dxfId="51" priority="28">
      <formula>$AD$613=2</formula>
    </cfRule>
    <cfRule type="expression" dxfId="50" priority="29">
      <formula>"$AD$581=2"</formula>
    </cfRule>
  </conditionalFormatting>
  <conditionalFormatting sqref="A663:AC663">
    <cfRule type="expression" dxfId="49" priority="27">
      <formula>$AD$660=2</formula>
    </cfRule>
  </conditionalFormatting>
  <conditionalFormatting sqref="A64">
    <cfRule type="expression" dxfId="48" priority="26">
      <formula>$AH$51&lt;&gt;""</formula>
    </cfRule>
  </conditionalFormatting>
  <conditionalFormatting sqref="AB51:AC51">
    <cfRule type="expression" dxfId="47" priority="25">
      <formula>$AG$51&lt;&gt;""</formula>
    </cfRule>
  </conditionalFormatting>
  <conditionalFormatting sqref="AB54:AC54">
    <cfRule type="expression" dxfId="46" priority="24">
      <formula>$AG54&lt;&gt;""</formula>
    </cfRule>
  </conditionalFormatting>
  <conditionalFormatting sqref="AB52:AC52">
    <cfRule type="expression" dxfId="45" priority="23">
      <formula>$AG$52&lt;&gt;""</formula>
    </cfRule>
  </conditionalFormatting>
  <conditionalFormatting sqref="AB53:AC53">
    <cfRule type="expression" dxfId="44" priority="22">
      <formula>$AG$53&lt;&gt;""</formula>
    </cfRule>
  </conditionalFormatting>
  <conditionalFormatting sqref="AB55:AC55">
    <cfRule type="expression" dxfId="43" priority="21">
      <formula>$AG$55&lt;&gt;""</formula>
    </cfRule>
  </conditionalFormatting>
  <conditionalFormatting sqref="AB56:AC56">
    <cfRule type="expression" dxfId="42" priority="20">
      <formula>$AG$56&lt;&gt;""</formula>
    </cfRule>
  </conditionalFormatting>
  <conditionalFormatting sqref="AB57:AC57">
    <cfRule type="expression" dxfId="41" priority="19">
      <formula>$AG$57&lt;&gt;""</formula>
    </cfRule>
  </conditionalFormatting>
  <conditionalFormatting sqref="AB58:AC58">
    <cfRule type="expression" dxfId="40" priority="18">
      <formula>$AG$58&lt;&gt;""</formula>
    </cfRule>
  </conditionalFormatting>
  <conditionalFormatting sqref="AB59:AC59">
    <cfRule type="expression" dxfId="39" priority="17">
      <formula>$AG$59&lt;&gt;""</formula>
    </cfRule>
  </conditionalFormatting>
  <conditionalFormatting sqref="AB60:AC60">
    <cfRule type="expression" dxfId="38" priority="16">
      <formula>$AG$60&lt;&gt;""</formula>
    </cfRule>
  </conditionalFormatting>
  <conditionalFormatting sqref="AB61:AC61">
    <cfRule type="expression" dxfId="37" priority="14">
      <formula>$AG$61</formula>
    </cfRule>
    <cfRule type="expression" dxfId="36" priority="15">
      <formula>$AG$61&lt;&gt;""</formula>
    </cfRule>
  </conditionalFormatting>
  <conditionalFormatting sqref="AB62:AC62">
    <cfRule type="expression" dxfId="35" priority="13">
      <formula>$AG$62</formula>
    </cfRule>
  </conditionalFormatting>
  <conditionalFormatting sqref="AB63:AC63">
    <cfRule type="expression" dxfId="34" priority="12">
      <formula>$AG$63</formula>
    </cfRule>
  </conditionalFormatting>
  <conditionalFormatting sqref="A591:AC591">
    <cfRule type="cellIs" dxfId="33" priority="9" operator="notEqual">
      <formula>""</formula>
    </cfRule>
  </conditionalFormatting>
  <conditionalFormatting sqref="A544">
    <cfRule type="expression" dxfId="32" priority="7">
      <formula>$A$544&lt;&gt;""</formula>
    </cfRule>
  </conditionalFormatting>
  <conditionalFormatting sqref="A90 D90:AC90 D92">
    <cfRule type="expression" dxfId="31" priority="5">
      <formula>$AD$699=2</formula>
    </cfRule>
    <cfRule type="expression" dxfId="30" priority="6">
      <formula>"$AD$581=2"</formula>
    </cfRule>
  </conditionalFormatting>
  <conditionalFormatting sqref="D91:AC91">
    <cfRule type="expression" dxfId="29" priority="1">
      <formula>$AD$702=2</formula>
    </cfRule>
    <cfRule type="expression" dxfId="28" priority="2">
      <formula>"$AD$581=2"</formula>
    </cfRule>
  </conditionalFormatting>
  <hyperlinks>
    <hyperlink ref="C538" r:id="rId1" display="http://www.emas.de/"/>
    <hyperlink ref="A478:AC478" r:id="rId2" display="Deutsche Gesellschaft für Nachhaltiges Bauen e.V., http://www.dgnb-system.de/de/system/kriterien/"/>
    <hyperlink ref="A78:AC78" r:id="rId3" display="3 vgl. „Eine europäische Strategie für Schlüsseltechnologien – Eine Brücke zu Wachstum und Beschäftigung“, COM ( 2012) 341, http://eur-lex.europa.eu/LexUriServ/LexUriServ.do?uri=COM:2012:0341:FIN:DE:PDF"/>
    <hyperlink ref="A24:AC24" r:id="rId4" display="http://www.efre-bw.de/wp-content/uploads/2015/03/EFRE_-_Operationelles_Programm_BW_2014-2020.pdf"/>
    <hyperlink ref="A77:AC77" r:id="rId5" display="http://www.efre-bw.de/wp-content/uploads/2015/03/EFRE_-_Operationelles_Programm_BW_2014-2020.pdf"/>
    <hyperlink ref="D91:AC91" r:id="rId6" display="Bitte beachten Sie bei der Durchführung von Informations- und Kommunikationsmaßnahmen (wie zu Informationen über Ihr Projekt auf Ihrer Webseite, zu Pressemitteilungen und -artikeln, Flyern/Broschüren/Publikationen, Werbeartikeln, Ausstellungen, Informatio"/>
    <hyperlink ref="A550:AC550" r:id="rId7" display="Ergänzende Information zum Deutschen Nachhaltigkeitskodex (DNK): Der DNK ist ein Standard für Transparenz über Nachhaltigkeitsmanagement von Unternehmen. Weitere Informationen s. unter http://www.deutscher-nachhaltigkeitskodex.de/de/startseite.html"/>
  </hyperlinks>
  <pageMargins left="0.31496062992125984" right="0.31496062992125984" top="0.19685039370078741" bottom="0.39370078740157483" header="0" footer="0.19685039370078741"/>
  <pageSetup paperSize="9" orientation="portrait" r:id="rId8"/>
  <headerFooter differentFirst="1">
    <oddFooter>&amp;C&amp;P</oddFooter>
    <firstFooter>&amp;LStand: 18.09.2015&amp;C&amp;P</firstFooter>
  </headerFooter>
  <rowBreaks count="19" manualBreakCount="19">
    <brk id="28" max="16383" man="1"/>
    <brk id="78" max="28" man="1"/>
    <brk id="274" max="28" man="1"/>
    <brk id="288" max="28" man="1"/>
    <brk id="309" max="16383" man="1"/>
    <brk id="343" max="16383" man="1"/>
    <brk id="377" max="28" man="1"/>
    <brk id="402" max="28" man="1"/>
    <brk id="435" max="28" man="1"/>
    <brk id="465" max="28" man="1"/>
    <brk id="480" max="28" man="1"/>
    <brk id="509" max="28" man="1"/>
    <brk id="529" max="28" man="1"/>
    <brk id="556" max="28" man="1"/>
    <brk id="577" max="28" man="1"/>
    <brk id="603" max="16383" man="1"/>
    <brk id="624" max="28" man="1"/>
    <brk id="654" max="28" man="1"/>
    <brk id="686" max="28" man="1"/>
  </rowBreaks>
  <colBreaks count="1" manualBreakCount="1">
    <brk id="37" max="1048575" man="1"/>
  </colBreaks>
  <ignoredErrors>
    <ignoredError sqref="A57:A63 A51:A56 AA353" numberStoredAsText="1"/>
    <ignoredError sqref="AK586" unlockedFormula="1"/>
  </ignoredErrors>
  <drawing r:id="rId9"/>
  <legacyDrawing r:id="rId10"/>
  <mc:AlternateContent xmlns:mc="http://schemas.openxmlformats.org/markup-compatibility/2006">
    <mc:Choice Requires="x14">
      <controls>
        <mc:AlternateContent xmlns:mc="http://schemas.openxmlformats.org/markup-compatibility/2006">
          <mc:Choice Requires="x14">
            <control shapeId="1333" r:id="rId11" name="Option Button 309">
              <controlPr defaultSize="0" autoFill="0" autoLine="0" autoPict="0">
                <anchor moveWithCells="1">
                  <from>
                    <xdr:col>28</xdr:col>
                    <xdr:colOff>0</xdr:colOff>
                    <xdr:row>315</xdr:row>
                    <xdr:rowOff>9525</xdr:rowOff>
                  </from>
                  <to>
                    <xdr:col>29</xdr:col>
                    <xdr:colOff>0</xdr:colOff>
                    <xdr:row>316</xdr:row>
                    <xdr:rowOff>0</xdr:rowOff>
                  </to>
                </anchor>
              </controlPr>
            </control>
          </mc:Choice>
        </mc:AlternateContent>
        <mc:AlternateContent xmlns:mc="http://schemas.openxmlformats.org/markup-compatibility/2006">
          <mc:Choice Requires="x14">
            <control shapeId="1334" r:id="rId12" name="Option Button 310">
              <controlPr defaultSize="0" autoFill="0" autoLine="0" autoPict="0">
                <anchor moveWithCells="1">
                  <from>
                    <xdr:col>28</xdr:col>
                    <xdr:colOff>0</xdr:colOff>
                    <xdr:row>316</xdr:row>
                    <xdr:rowOff>9525</xdr:rowOff>
                  </from>
                  <to>
                    <xdr:col>29</xdr:col>
                    <xdr:colOff>0</xdr:colOff>
                    <xdr:row>317</xdr:row>
                    <xdr:rowOff>0</xdr:rowOff>
                  </to>
                </anchor>
              </controlPr>
            </control>
          </mc:Choice>
        </mc:AlternateContent>
        <mc:AlternateContent xmlns:mc="http://schemas.openxmlformats.org/markup-compatibility/2006">
          <mc:Choice Requires="x14">
            <control shapeId="1335" r:id="rId13" name="Option Button 311">
              <controlPr defaultSize="0" autoFill="0" autoLine="0" autoPict="0">
                <anchor moveWithCells="1">
                  <from>
                    <xdr:col>28</xdr:col>
                    <xdr:colOff>0</xdr:colOff>
                    <xdr:row>317</xdr:row>
                    <xdr:rowOff>9525</xdr:rowOff>
                  </from>
                  <to>
                    <xdr:col>29</xdr:col>
                    <xdr:colOff>0</xdr:colOff>
                    <xdr:row>317</xdr:row>
                    <xdr:rowOff>400050</xdr:rowOff>
                  </to>
                </anchor>
              </controlPr>
            </control>
          </mc:Choice>
        </mc:AlternateContent>
        <mc:AlternateContent xmlns:mc="http://schemas.openxmlformats.org/markup-compatibility/2006">
          <mc:Choice Requires="x14">
            <control shapeId="1336" r:id="rId14" name="Option Button 312">
              <controlPr defaultSize="0" autoFill="0" autoLine="0" autoPict="0">
                <anchor moveWithCells="1">
                  <from>
                    <xdr:col>28</xdr:col>
                    <xdr:colOff>9525</xdr:colOff>
                    <xdr:row>318</xdr:row>
                    <xdr:rowOff>9525</xdr:rowOff>
                  </from>
                  <to>
                    <xdr:col>29</xdr:col>
                    <xdr:colOff>0</xdr:colOff>
                    <xdr:row>318</xdr:row>
                    <xdr:rowOff>390525</xdr:rowOff>
                  </to>
                </anchor>
              </controlPr>
            </control>
          </mc:Choice>
        </mc:AlternateContent>
        <mc:AlternateContent xmlns:mc="http://schemas.openxmlformats.org/markup-compatibility/2006">
          <mc:Choice Requires="x14">
            <control shapeId="1337" r:id="rId15" name="Option Button 313">
              <controlPr defaultSize="0" autoFill="0" autoLine="0" autoPict="0">
                <anchor moveWithCells="1">
                  <from>
                    <xdr:col>28</xdr:col>
                    <xdr:colOff>0</xdr:colOff>
                    <xdr:row>326</xdr:row>
                    <xdr:rowOff>9525</xdr:rowOff>
                  </from>
                  <to>
                    <xdr:col>29</xdr:col>
                    <xdr:colOff>0</xdr:colOff>
                    <xdr:row>327</xdr:row>
                    <xdr:rowOff>0</xdr:rowOff>
                  </to>
                </anchor>
              </controlPr>
            </control>
          </mc:Choice>
        </mc:AlternateContent>
        <mc:AlternateContent xmlns:mc="http://schemas.openxmlformats.org/markup-compatibility/2006">
          <mc:Choice Requires="x14">
            <control shapeId="1338" r:id="rId16" name="Option Button 314">
              <controlPr defaultSize="0" autoFill="0" autoLine="0" autoPict="0">
                <anchor moveWithCells="1">
                  <from>
                    <xdr:col>28</xdr:col>
                    <xdr:colOff>0</xdr:colOff>
                    <xdr:row>327</xdr:row>
                    <xdr:rowOff>9525</xdr:rowOff>
                  </from>
                  <to>
                    <xdr:col>29</xdr:col>
                    <xdr:colOff>0</xdr:colOff>
                    <xdr:row>328</xdr:row>
                    <xdr:rowOff>0</xdr:rowOff>
                  </to>
                </anchor>
              </controlPr>
            </control>
          </mc:Choice>
        </mc:AlternateContent>
        <mc:AlternateContent xmlns:mc="http://schemas.openxmlformats.org/markup-compatibility/2006">
          <mc:Choice Requires="x14">
            <control shapeId="1339" r:id="rId17" name="Option Button 315">
              <controlPr defaultSize="0" autoFill="0" autoLine="0" autoPict="0">
                <anchor moveWithCells="1">
                  <from>
                    <xdr:col>28</xdr:col>
                    <xdr:colOff>0</xdr:colOff>
                    <xdr:row>328</xdr:row>
                    <xdr:rowOff>9525</xdr:rowOff>
                  </from>
                  <to>
                    <xdr:col>29</xdr:col>
                    <xdr:colOff>0</xdr:colOff>
                    <xdr:row>328</xdr:row>
                    <xdr:rowOff>533400</xdr:rowOff>
                  </to>
                </anchor>
              </controlPr>
            </control>
          </mc:Choice>
        </mc:AlternateContent>
        <mc:AlternateContent xmlns:mc="http://schemas.openxmlformats.org/markup-compatibility/2006">
          <mc:Choice Requires="x14">
            <control shapeId="1340" r:id="rId18" name="Option Button 316">
              <controlPr defaultSize="0" autoFill="0" autoLine="0" autoPict="0">
                <anchor moveWithCells="1">
                  <from>
                    <xdr:col>28</xdr:col>
                    <xdr:colOff>0</xdr:colOff>
                    <xdr:row>329</xdr:row>
                    <xdr:rowOff>9525</xdr:rowOff>
                  </from>
                  <to>
                    <xdr:col>29</xdr:col>
                    <xdr:colOff>0</xdr:colOff>
                    <xdr:row>330</xdr:row>
                    <xdr:rowOff>0</xdr:rowOff>
                  </to>
                </anchor>
              </controlPr>
            </control>
          </mc:Choice>
        </mc:AlternateContent>
        <mc:AlternateContent xmlns:mc="http://schemas.openxmlformats.org/markup-compatibility/2006">
          <mc:Choice Requires="x14">
            <control shapeId="1341" r:id="rId19" name="Option Button 317">
              <controlPr defaultSize="0" autoFill="0" autoLine="0" autoPict="0">
                <anchor moveWithCells="1">
                  <from>
                    <xdr:col>28</xdr:col>
                    <xdr:colOff>0</xdr:colOff>
                    <xdr:row>367</xdr:row>
                    <xdr:rowOff>9525</xdr:rowOff>
                  </from>
                  <to>
                    <xdr:col>29</xdr:col>
                    <xdr:colOff>0</xdr:colOff>
                    <xdr:row>368</xdr:row>
                    <xdr:rowOff>0</xdr:rowOff>
                  </to>
                </anchor>
              </controlPr>
            </control>
          </mc:Choice>
        </mc:AlternateContent>
        <mc:AlternateContent xmlns:mc="http://schemas.openxmlformats.org/markup-compatibility/2006">
          <mc:Choice Requires="x14">
            <control shapeId="1342" r:id="rId20" name="Option Button 318">
              <controlPr defaultSize="0" autoFill="0" autoLine="0" autoPict="0">
                <anchor moveWithCells="1">
                  <from>
                    <xdr:col>28</xdr:col>
                    <xdr:colOff>0</xdr:colOff>
                    <xdr:row>368</xdr:row>
                    <xdr:rowOff>9525</xdr:rowOff>
                  </from>
                  <to>
                    <xdr:col>29</xdr:col>
                    <xdr:colOff>0</xdr:colOff>
                    <xdr:row>369</xdr:row>
                    <xdr:rowOff>0</xdr:rowOff>
                  </to>
                </anchor>
              </controlPr>
            </control>
          </mc:Choice>
        </mc:AlternateContent>
        <mc:AlternateContent xmlns:mc="http://schemas.openxmlformats.org/markup-compatibility/2006">
          <mc:Choice Requires="x14">
            <control shapeId="1343" r:id="rId21" name="Option Button 319">
              <controlPr defaultSize="0" autoFill="0" autoLine="0" autoPict="0">
                <anchor moveWithCells="1">
                  <from>
                    <xdr:col>28</xdr:col>
                    <xdr:colOff>0</xdr:colOff>
                    <xdr:row>369</xdr:row>
                    <xdr:rowOff>9525</xdr:rowOff>
                  </from>
                  <to>
                    <xdr:col>29</xdr:col>
                    <xdr:colOff>0</xdr:colOff>
                    <xdr:row>370</xdr:row>
                    <xdr:rowOff>0</xdr:rowOff>
                  </to>
                </anchor>
              </controlPr>
            </control>
          </mc:Choice>
        </mc:AlternateContent>
        <mc:AlternateContent xmlns:mc="http://schemas.openxmlformats.org/markup-compatibility/2006">
          <mc:Choice Requires="x14">
            <control shapeId="1344" r:id="rId22" name="Option Button 320">
              <controlPr defaultSize="0" autoFill="0" autoLine="0" autoPict="0">
                <anchor moveWithCells="1">
                  <from>
                    <xdr:col>28</xdr:col>
                    <xdr:colOff>0</xdr:colOff>
                    <xdr:row>370</xdr:row>
                    <xdr:rowOff>9525</xdr:rowOff>
                  </from>
                  <to>
                    <xdr:col>29</xdr:col>
                    <xdr:colOff>0</xdr:colOff>
                    <xdr:row>371</xdr:row>
                    <xdr:rowOff>0</xdr:rowOff>
                  </to>
                </anchor>
              </controlPr>
            </control>
          </mc:Choice>
        </mc:AlternateContent>
        <mc:AlternateContent xmlns:mc="http://schemas.openxmlformats.org/markup-compatibility/2006">
          <mc:Choice Requires="x14">
            <control shapeId="1345" r:id="rId23" name="Option Button 321">
              <controlPr defaultSize="0" autoFill="0" autoLine="0" autoPict="0">
                <anchor moveWithCells="1">
                  <from>
                    <xdr:col>28</xdr:col>
                    <xdr:colOff>0</xdr:colOff>
                    <xdr:row>387</xdr:row>
                    <xdr:rowOff>9525</xdr:rowOff>
                  </from>
                  <to>
                    <xdr:col>29</xdr:col>
                    <xdr:colOff>0</xdr:colOff>
                    <xdr:row>388</xdr:row>
                    <xdr:rowOff>0</xdr:rowOff>
                  </to>
                </anchor>
              </controlPr>
            </control>
          </mc:Choice>
        </mc:AlternateContent>
        <mc:AlternateContent xmlns:mc="http://schemas.openxmlformats.org/markup-compatibility/2006">
          <mc:Choice Requires="x14">
            <control shapeId="1346" r:id="rId24" name="Option Button 322">
              <controlPr defaultSize="0" autoFill="0" autoLine="0" autoPict="0">
                <anchor moveWithCells="1">
                  <from>
                    <xdr:col>28</xdr:col>
                    <xdr:colOff>0</xdr:colOff>
                    <xdr:row>388</xdr:row>
                    <xdr:rowOff>0</xdr:rowOff>
                  </from>
                  <to>
                    <xdr:col>29</xdr:col>
                    <xdr:colOff>0</xdr:colOff>
                    <xdr:row>390</xdr:row>
                    <xdr:rowOff>0</xdr:rowOff>
                  </to>
                </anchor>
              </controlPr>
            </control>
          </mc:Choice>
        </mc:AlternateContent>
        <mc:AlternateContent xmlns:mc="http://schemas.openxmlformats.org/markup-compatibility/2006">
          <mc:Choice Requires="x14">
            <control shapeId="1347" r:id="rId25" name="Option Button 323">
              <controlPr defaultSize="0" autoFill="0" autoLine="0" autoPict="0">
                <anchor moveWithCells="1">
                  <from>
                    <xdr:col>28</xdr:col>
                    <xdr:colOff>0</xdr:colOff>
                    <xdr:row>408</xdr:row>
                    <xdr:rowOff>9525</xdr:rowOff>
                  </from>
                  <to>
                    <xdr:col>29</xdr:col>
                    <xdr:colOff>0</xdr:colOff>
                    <xdr:row>409</xdr:row>
                    <xdr:rowOff>0</xdr:rowOff>
                  </to>
                </anchor>
              </controlPr>
            </control>
          </mc:Choice>
        </mc:AlternateContent>
        <mc:AlternateContent xmlns:mc="http://schemas.openxmlformats.org/markup-compatibility/2006">
          <mc:Choice Requires="x14">
            <control shapeId="1349" r:id="rId26" name="Option Button 325">
              <controlPr defaultSize="0" autoFill="0" autoLine="0" autoPict="0">
                <anchor moveWithCells="1">
                  <from>
                    <xdr:col>28</xdr:col>
                    <xdr:colOff>0</xdr:colOff>
                    <xdr:row>420</xdr:row>
                    <xdr:rowOff>9525</xdr:rowOff>
                  </from>
                  <to>
                    <xdr:col>29</xdr:col>
                    <xdr:colOff>0</xdr:colOff>
                    <xdr:row>421</xdr:row>
                    <xdr:rowOff>0</xdr:rowOff>
                  </to>
                </anchor>
              </controlPr>
            </control>
          </mc:Choice>
        </mc:AlternateContent>
        <mc:AlternateContent xmlns:mc="http://schemas.openxmlformats.org/markup-compatibility/2006">
          <mc:Choice Requires="x14">
            <control shapeId="1350" r:id="rId27" name="Option Button 326">
              <controlPr defaultSize="0" autoFill="0" autoLine="0" autoPict="0">
                <anchor moveWithCells="1">
                  <from>
                    <xdr:col>28</xdr:col>
                    <xdr:colOff>0</xdr:colOff>
                    <xdr:row>421</xdr:row>
                    <xdr:rowOff>9525</xdr:rowOff>
                  </from>
                  <to>
                    <xdr:col>29</xdr:col>
                    <xdr:colOff>0</xdr:colOff>
                    <xdr:row>421</xdr:row>
                    <xdr:rowOff>247650</xdr:rowOff>
                  </to>
                </anchor>
              </controlPr>
            </control>
          </mc:Choice>
        </mc:AlternateContent>
        <mc:AlternateContent xmlns:mc="http://schemas.openxmlformats.org/markup-compatibility/2006">
          <mc:Choice Requires="x14">
            <control shapeId="1351" r:id="rId28" name="Option Button 327">
              <controlPr defaultSize="0" autoFill="0" autoLine="0" autoPict="0">
                <anchor moveWithCells="1">
                  <from>
                    <xdr:col>28</xdr:col>
                    <xdr:colOff>0</xdr:colOff>
                    <xdr:row>422</xdr:row>
                    <xdr:rowOff>9525</xdr:rowOff>
                  </from>
                  <to>
                    <xdr:col>29</xdr:col>
                    <xdr:colOff>0</xdr:colOff>
                    <xdr:row>423</xdr:row>
                    <xdr:rowOff>0</xdr:rowOff>
                  </to>
                </anchor>
              </controlPr>
            </control>
          </mc:Choice>
        </mc:AlternateContent>
        <mc:AlternateContent xmlns:mc="http://schemas.openxmlformats.org/markup-compatibility/2006">
          <mc:Choice Requires="x14">
            <control shapeId="1352" r:id="rId29" name="Option Button 328">
              <controlPr defaultSize="0" autoFill="0" autoLine="0" autoPict="0">
                <anchor moveWithCells="1">
                  <from>
                    <xdr:col>28</xdr:col>
                    <xdr:colOff>0</xdr:colOff>
                    <xdr:row>423</xdr:row>
                    <xdr:rowOff>9525</xdr:rowOff>
                  </from>
                  <to>
                    <xdr:col>29</xdr:col>
                    <xdr:colOff>0</xdr:colOff>
                    <xdr:row>423</xdr:row>
                    <xdr:rowOff>247650</xdr:rowOff>
                  </to>
                </anchor>
              </controlPr>
            </control>
          </mc:Choice>
        </mc:AlternateContent>
        <mc:AlternateContent xmlns:mc="http://schemas.openxmlformats.org/markup-compatibility/2006">
          <mc:Choice Requires="x14">
            <control shapeId="1353" r:id="rId30" name="Option Button 329">
              <controlPr defaultSize="0" autoFill="0" autoLine="0" autoPict="0">
                <anchor moveWithCells="1">
                  <from>
                    <xdr:col>28</xdr:col>
                    <xdr:colOff>0</xdr:colOff>
                    <xdr:row>442</xdr:row>
                    <xdr:rowOff>9525</xdr:rowOff>
                  </from>
                  <to>
                    <xdr:col>29</xdr:col>
                    <xdr:colOff>0</xdr:colOff>
                    <xdr:row>443</xdr:row>
                    <xdr:rowOff>0</xdr:rowOff>
                  </to>
                </anchor>
              </controlPr>
            </control>
          </mc:Choice>
        </mc:AlternateContent>
        <mc:AlternateContent xmlns:mc="http://schemas.openxmlformats.org/markup-compatibility/2006">
          <mc:Choice Requires="x14">
            <control shapeId="1354" r:id="rId31" name="Option Button 330">
              <controlPr defaultSize="0" autoFill="0" autoLine="0" autoPict="0">
                <anchor moveWithCells="1">
                  <from>
                    <xdr:col>28</xdr:col>
                    <xdr:colOff>0</xdr:colOff>
                    <xdr:row>443</xdr:row>
                    <xdr:rowOff>9525</xdr:rowOff>
                  </from>
                  <to>
                    <xdr:col>29</xdr:col>
                    <xdr:colOff>0</xdr:colOff>
                    <xdr:row>443</xdr:row>
                    <xdr:rowOff>400050</xdr:rowOff>
                  </to>
                </anchor>
              </controlPr>
            </control>
          </mc:Choice>
        </mc:AlternateContent>
        <mc:AlternateContent xmlns:mc="http://schemas.openxmlformats.org/markup-compatibility/2006">
          <mc:Choice Requires="x14">
            <control shapeId="1355" r:id="rId32" name="Option Button 331">
              <controlPr defaultSize="0" autoFill="0" autoLine="0" autoPict="0">
                <anchor moveWithCells="1">
                  <from>
                    <xdr:col>28</xdr:col>
                    <xdr:colOff>0</xdr:colOff>
                    <xdr:row>452</xdr:row>
                    <xdr:rowOff>9525</xdr:rowOff>
                  </from>
                  <to>
                    <xdr:col>29</xdr:col>
                    <xdr:colOff>0</xdr:colOff>
                    <xdr:row>453</xdr:row>
                    <xdr:rowOff>19050</xdr:rowOff>
                  </to>
                </anchor>
              </controlPr>
            </control>
          </mc:Choice>
        </mc:AlternateContent>
        <mc:AlternateContent xmlns:mc="http://schemas.openxmlformats.org/markup-compatibility/2006">
          <mc:Choice Requires="x14">
            <control shapeId="1356" r:id="rId33" name="Option Button 332">
              <controlPr defaultSize="0" autoFill="0" autoLine="0" autoPict="0">
                <anchor moveWithCells="1">
                  <from>
                    <xdr:col>28</xdr:col>
                    <xdr:colOff>0</xdr:colOff>
                    <xdr:row>453</xdr:row>
                    <xdr:rowOff>9525</xdr:rowOff>
                  </from>
                  <to>
                    <xdr:col>29</xdr:col>
                    <xdr:colOff>0</xdr:colOff>
                    <xdr:row>454</xdr:row>
                    <xdr:rowOff>0</xdr:rowOff>
                  </to>
                </anchor>
              </controlPr>
            </control>
          </mc:Choice>
        </mc:AlternateContent>
        <mc:AlternateContent xmlns:mc="http://schemas.openxmlformats.org/markup-compatibility/2006">
          <mc:Choice Requires="x14">
            <control shapeId="1357" r:id="rId34" name="Option Button 333">
              <controlPr defaultSize="0" autoFill="0" autoLine="0" autoPict="0">
                <anchor moveWithCells="1">
                  <from>
                    <xdr:col>28</xdr:col>
                    <xdr:colOff>0</xdr:colOff>
                    <xdr:row>454</xdr:row>
                    <xdr:rowOff>9525</xdr:rowOff>
                  </from>
                  <to>
                    <xdr:col>29</xdr:col>
                    <xdr:colOff>0</xdr:colOff>
                    <xdr:row>454</xdr:row>
                    <xdr:rowOff>400050</xdr:rowOff>
                  </to>
                </anchor>
              </controlPr>
            </control>
          </mc:Choice>
        </mc:AlternateContent>
        <mc:AlternateContent xmlns:mc="http://schemas.openxmlformats.org/markup-compatibility/2006">
          <mc:Choice Requires="x14">
            <control shapeId="1358" r:id="rId35" name="Option Button 334">
              <controlPr defaultSize="0" autoFill="0" autoLine="0" autoPict="0">
                <anchor moveWithCells="1">
                  <from>
                    <xdr:col>28</xdr:col>
                    <xdr:colOff>0</xdr:colOff>
                    <xdr:row>455</xdr:row>
                    <xdr:rowOff>9525</xdr:rowOff>
                  </from>
                  <to>
                    <xdr:col>29</xdr:col>
                    <xdr:colOff>0</xdr:colOff>
                    <xdr:row>456</xdr:row>
                    <xdr:rowOff>0</xdr:rowOff>
                  </to>
                </anchor>
              </controlPr>
            </control>
          </mc:Choice>
        </mc:AlternateContent>
        <mc:AlternateContent xmlns:mc="http://schemas.openxmlformats.org/markup-compatibility/2006">
          <mc:Choice Requires="x14">
            <control shapeId="1359" r:id="rId36" name="Option Button 335">
              <controlPr defaultSize="0" autoFill="0" autoLine="0" autoPict="0">
                <anchor moveWithCells="1">
                  <from>
                    <xdr:col>28</xdr:col>
                    <xdr:colOff>0</xdr:colOff>
                    <xdr:row>468</xdr:row>
                    <xdr:rowOff>9525</xdr:rowOff>
                  </from>
                  <to>
                    <xdr:col>29</xdr:col>
                    <xdr:colOff>0</xdr:colOff>
                    <xdr:row>469</xdr:row>
                    <xdr:rowOff>0</xdr:rowOff>
                  </to>
                </anchor>
              </controlPr>
            </control>
          </mc:Choice>
        </mc:AlternateContent>
        <mc:AlternateContent xmlns:mc="http://schemas.openxmlformats.org/markup-compatibility/2006">
          <mc:Choice Requires="x14">
            <control shapeId="1360" r:id="rId37" name="Option Button 336">
              <controlPr defaultSize="0" autoFill="0" autoLine="0" autoPict="0">
                <anchor moveWithCells="1">
                  <from>
                    <xdr:col>28</xdr:col>
                    <xdr:colOff>0</xdr:colOff>
                    <xdr:row>469</xdr:row>
                    <xdr:rowOff>9525</xdr:rowOff>
                  </from>
                  <to>
                    <xdr:col>29</xdr:col>
                    <xdr:colOff>0</xdr:colOff>
                    <xdr:row>470</xdr:row>
                    <xdr:rowOff>0</xdr:rowOff>
                  </to>
                </anchor>
              </controlPr>
            </control>
          </mc:Choice>
        </mc:AlternateContent>
        <mc:AlternateContent xmlns:mc="http://schemas.openxmlformats.org/markup-compatibility/2006">
          <mc:Choice Requires="x14">
            <control shapeId="1361" r:id="rId38" name="Option Button 337">
              <controlPr defaultSize="0" autoFill="0" autoLine="0" autoPict="0">
                <anchor moveWithCells="1">
                  <from>
                    <xdr:col>28</xdr:col>
                    <xdr:colOff>0</xdr:colOff>
                    <xdr:row>470</xdr:row>
                    <xdr:rowOff>9525</xdr:rowOff>
                  </from>
                  <to>
                    <xdr:col>29</xdr:col>
                    <xdr:colOff>0</xdr:colOff>
                    <xdr:row>471</xdr:row>
                    <xdr:rowOff>0</xdr:rowOff>
                  </to>
                </anchor>
              </controlPr>
            </control>
          </mc:Choice>
        </mc:AlternateContent>
        <mc:AlternateContent xmlns:mc="http://schemas.openxmlformats.org/markup-compatibility/2006">
          <mc:Choice Requires="x14">
            <control shapeId="1362" r:id="rId39" name="Option Button 338">
              <controlPr defaultSize="0" autoFill="0" autoLine="0" autoPict="0">
                <anchor moveWithCells="1">
                  <from>
                    <xdr:col>28</xdr:col>
                    <xdr:colOff>0</xdr:colOff>
                    <xdr:row>491</xdr:row>
                    <xdr:rowOff>9525</xdr:rowOff>
                  </from>
                  <to>
                    <xdr:col>29</xdr:col>
                    <xdr:colOff>0</xdr:colOff>
                    <xdr:row>492</xdr:row>
                    <xdr:rowOff>0</xdr:rowOff>
                  </to>
                </anchor>
              </controlPr>
            </control>
          </mc:Choice>
        </mc:AlternateContent>
        <mc:AlternateContent xmlns:mc="http://schemas.openxmlformats.org/markup-compatibility/2006">
          <mc:Choice Requires="x14">
            <control shapeId="1363" r:id="rId40" name="Option Button 339">
              <controlPr defaultSize="0" autoFill="0" autoLine="0" autoPict="0">
                <anchor moveWithCells="1">
                  <from>
                    <xdr:col>28</xdr:col>
                    <xdr:colOff>0</xdr:colOff>
                    <xdr:row>492</xdr:row>
                    <xdr:rowOff>9525</xdr:rowOff>
                  </from>
                  <to>
                    <xdr:col>29</xdr:col>
                    <xdr:colOff>0</xdr:colOff>
                    <xdr:row>493</xdr:row>
                    <xdr:rowOff>0</xdr:rowOff>
                  </to>
                </anchor>
              </controlPr>
            </control>
          </mc:Choice>
        </mc:AlternateContent>
        <mc:AlternateContent xmlns:mc="http://schemas.openxmlformats.org/markup-compatibility/2006">
          <mc:Choice Requires="x14">
            <control shapeId="1364" r:id="rId41" name="Option Button 340">
              <controlPr defaultSize="0" autoFill="0" autoLine="0" autoPict="0">
                <anchor moveWithCells="1">
                  <from>
                    <xdr:col>28</xdr:col>
                    <xdr:colOff>0</xdr:colOff>
                    <xdr:row>493</xdr:row>
                    <xdr:rowOff>9525</xdr:rowOff>
                  </from>
                  <to>
                    <xdr:col>29</xdr:col>
                    <xdr:colOff>0</xdr:colOff>
                    <xdr:row>494</xdr:row>
                    <xdr:rowOff>0</xdr:rowOff>
                  </to>
                </anchor>
              </controlPr>
            </control>
          </mc:Choice>
        </mc:AlternateContent>
        <mc:AlternateContent xmlns:mc="http://schemas.openxmlformats.org/markup-compatibility/2006">
          <mc:Choice Requires="x14">
            <control shapeId="1365" r:id="rId42" name="Option Button 341">
              <controlPr defaultSize="0" autoFill="0" autoLine="0" autoPict="0">
                <anchor moveWithCells="1">
                  <from>
                    <xdr:col>28</xdr:col>
                    <xdr:colOff>0</xdr:colOff>
                    <xdr:row>494</xdr:row>
                    <xdr:rowOff>9525</xdr:rowOff>
                  </from>
                  <to>
                    <xdr:col>29</xdr:col>
                    <xdr:colOff>0</xdr:colOff>
                    <xdr:row>495</xdr:row>
                    <xdr:rowOff>0</xdr:rowOff>
                  </to>
                </anchor>
              </controlPr>
            </control>
          </mc:Choice>
        </mc:AlternateContent>
        <mc:AlternateContent xmlns:mc="http://schemas.openxmlformats.org/markup-compatibility/2006">
          <mc:Choice Requires="x14">
            <control shapeId="1366" r:id="rId43" name="Option Button 342">
              <controlPr defaultSize="0" autoFill="0" autoLine="0" autoPict="0">
                <anchor moveWithCells="1">
                  <from>
                    <xdr:col>15</xdr:col>
                    <xdr:colOff>0</xdr:colOff>
                    <xdr:row>514</xdr:row>
                    <xdr:rowOff>9525</xdr:rowOff>
                  </from>
                  <to>
                    <xdr:col>16</xdr:col>
                    <xdr:colOff>19050</xdr:colOff>
                    <xdr:row>514</xdr:row>
                    <xdr:rowOff>628650</xdr:rowOff>
                  </to>
                </anchor>
              </controlPr>
            </control>
          </mc:Choice>
        </mc:AlternateContent>
        <mc:AlternateContent xmlns:mc="http://schemas.openxmlformats.org/markup-compatibility/2006">
          <mc:Choice Requires="x14">
            <control shapeId="1367" r:id="rId44" name="Option Button 343">
              <controlPr defaultSize="0" autoFill="0" autoLine="0" autoPict="0">
                <anchor moveWithCells="1">
                  <from>
                    <xdr:col>21</xdr:col>
                    <xdr:colOff>0</xdr:colOff>
                    <xdr:row>514</xdr:row>
                    <xdr:rowOff>9525</xdr:rowOff>
                  </from>
                  <to>
                    <xdr:col>22</xdr:col>
                    <xdr:colOff>0</xdr:colOff>
                    <xdr:row>514</xdr:row>
                    <xdr:rowOff>628650</xdr:rowOff>
                  </to>
                </anchor>
              </controlPr>
            </control>
          </mc:Choice>
        </mc:AlternateContent>
        <mc:AlternateContent xmlns:mc="http://schemas.openxmlformats.org/markup-compatibility/2006">
          <mc:Choice Requires="x14">
            <control shapeId="1368" r:id="rId45" name="Option Button 344">
              <controlPr defaultSize="0" autoFill="0" autoLine="0" autoPict="0">
                <anchor moveWithCells="1">
                  <from>
                    <xdr:col>28</xdr:col>
                    <xdr:colOff>0</xdr:colOff>
                    <xdr:row>514</xdr:row>
                    <xdr:rowOff>9525</xdr:rowOff>
                  </from>
                  <to>
                    <xdr:col>29</xdr:col>
                    <xdr:colOff>0</xdr:colOff>
                    <xdr:row>514</xdr:row>
                    <xdr:rowOff>628650</xdr:rowOff>
                  </to>
                </anchor>
              </controlPr>
            </control>
          </mc:Choice>
        </mc:AlternateContent>
        <mc:AlternateContent xmlns:mc="http://schemas.openxmlformats.org/markup-compatibility/2006">
          <mc:Choice Requires="x14">
            <control shapeId="1369" r:id="rId46" name="Option Button 345">
              <controlPr defaultSize="0" autoFill="0" autoLine="0" autoPict="0">
                <anchor moveWithCells="1">
                  <from>
                    <xdr:col>15</xdr:col>
                    <xdr:colOff>0</xdr:colOff>
                    <xdr:row>515</xdr:row>
                    <xdr:rowOff>9525</xdr:rowOff>
                  </from>
                  <to>
                    <xdr:col>16</xdr:col>
                    <xdr:colOff>19050</xdr:colOff>
                    <xdr:row>515</xdr:row>
                    <xdr:rowOff>800100</xdr:rowOff>
                  </to>
                </anchor>
              </controlPr>
            </control>
          </mc:Choice>
        </mc:AlternateContent>
        <mc:AlternateContent xmlns:mc="http://schemas.openxmlformats.org/markup-compatibility/2006">
          <mc:Choice Requires="x14">
            <control shapeId="1370" r:id="rId47" name="Option Button 346">
              <controlPr defaultSize="0" autoFill="0" autoLine="0" autoPict="0">
                <anchor moveWithCells="1">
                  <from>
                    <xdr:col>21</xdr:col>
                    <xdr:colOff>0</xdr:colOff>
                    <xdr:row>515</xdr:row>
                    <xdr:rowOff>9525</xdr:rowOff>
                  </from>
                  <to>
                    <xdr:col>22</xdr:col>
                    <xdr:colOff>0</xdr:colOff>
                    <xdr:row>515</xdr:row>
                    <xdr:rowOff>800100</xdr:rowOff>
                  </to>
                </anchor>
              </controlPr>
            </control>
          </mc:Choice>
        </mc:AlternateContent>
        <mc:AlternateContent xmlns:mc="http://schemas.openxmlformats.org/markup-compatibility/2006">
          <mc:Choice Requires="x14">
            <control shapeId="1371" r:id="rId48" name="Option Button 347">
              <controlPr defaultSize="0" autoFill="0" autoLine="0" autoPict="0">
                <anchor moveWithCells="1">
                  <from>
                    <xdr:col>28</xdr:col>
                    <xdr:colOff>0</xdr:colOff>
                    <xdr:row>515</xdr:row>
                    <xdr:rowOff>9525</xdr:rowOff>
                  </from>
                  <to>
                    <xdr:col>29</xdr:col>
                    <xdr:colOff>0</xdr:colOff>
                    <xdr:row>515</xdr:row>
                    <xdr:rowOff>800100</xdr:rowOff>
                  </to>
                </anchor>
              </controlPr>
            </control>
          </mc:Choice>
        </mc:AlternateContent>
        <mc:AlternateContent xmlns:mc="http://schemas.openxmlformats.org/markup-compatibility/2006">
          <mc:Choice Requires="x14">
            <control shapeId="1372" r:id="rId49" name="Option Button 348">
              <controlPr defaultSize="0" autoFill="0" autoLine="0" autoPict="0">
                <anchor moveWithCells="1">
                  <from>
                    <xdr:col>15</xdr:col>
                    <xdr:colOff>0</xdr:colOff>
                    <xdr:row>516</xdr:row>
                    <xdr:rowOff>9525</xdr:rowOff>
                  </from>
                  <to>
                    <xdr:col>16</xdr:col>
                    <xdr:colOff>19050</xdr:colOff>
                    <xdr:row>516</xdr:row>
                    <xdr:rowOff>1685925</xdr:rowOff>
                  </to>
                </anchor>
              </controlPr>
            </control>
          </mc:Choice>
        </mc:AlternateContent>
        <mc:AlternateContent xmlns:mc="http://schemas.openxmlformats.org/markup-compatibility/2006">
          <mc:Choice Requires="x14">
            <control shapeId="1373" r:id="rId50" name="Option Button 349">
              <controlPr defaultSize="0" autoFill="0" autoLine="0" autoPict="0">
                <anchor moveWithCells="1">
                  <from>
                    <xdr:col>21</xdr:col>
                    <xdr:colOff>0</xdr:colOff>
                    <xdr:row>516</xdr:row>
                    <xdr:rowOff>9525</xdr:rowOff>
                  </from>
                  <to>
                    <xdr:col>22</xdr:col>
                    <xdr:colOff>0</xdr:colOff>
                    <xdr:row>516</xdr:row>
                    <xdr:rowOff>1685925</xdr:rowOff>
                  </to>
                </anchor>
              </controlPr>
            </control>
          </mc:Choice>
        </mc:AlternateContent>
        <mc:AlternateContent xmlns:mc="http://schemas.openxmlformats.org/markup-compatibility/2006">
          <mc:Choice Requires="x14">
            <control shapeId="1374" r:id="rId51" name="Option Button 350">
              <controlPr defaultSize="0" autoFill="0" autoLine="0" autoPict="0">
                <anchor moveWithCells="1">
                  <from>
                    <xdr:col>28</xdr:col>
                    <xdr:colOff>0</xdr:colOff>
                    <xdr:row>516</xdr:row>
                    <xdr:rowOff>9525</xdr:rowOff>
                  </from>
                  <to>
                    <xdr:col>29</xdr:col>
                    <xdr:colOff>0</xdr:colOff>
                    <xdr:row>516</xdr:row>
                    <xdr:rowOff>1685925</xdr:rowOff>
                  </to>
                </anchor>
              </controlPr>
            </control>
          </mc:Choice>
        </mc:AlternateContent>
        <mc:AlternateContent xmlns:mc="http://schemas.openxmlformats.org/markup-compatibility/2006">
          <mc:Choice Requires="x14">
            <control shapeId="1375" r:id="rId52" name="Option Button 351">
              <controlPr defaultSize="0" autoFill="0" autoLine="0" autoPict="0">
                <anchor moveWithCells="1">
                  <from>
                    <xdr:col>28</xdr:col>
                    <xdr:colOff>0</xdr:colOff>
                    <xdr:row>533</xdr:row>
                    <xdr:rowOff>9525</xdr:rowOff>
                  </from>
                  <to>
                    <xdr:col>29</xdr:col>
                    <xdr:colOff>0</xdr:colOff>
                    <xdr:row>534</xdr:row>
                    <xdr:rowOff>0</xdr:rowOff>
                  </to>
                </anchor>
              </controlPr>
            </control>
          </mc:Choice>
        </mc:AlternateContent>
        <mc:AlternateContent xmlns:mc="http://schemas.openxmlformats.org/markup-compatibility/2006">
          <mc:Choice Requires="x14">
            <control shapeId="1376" r:id="rId53" name="Option Button 352">
              <controlPr defaultSize="0" autoFill="0" autoLine="0" autoPict="0">
                <anchor moveWithCells="1">
                  <from>
                    <xdr:col>28</xdr:col>
                    <xdr:colOff>0</xdr:colOff>
                    <xdr:row>534</xdr:row>
                    <xdr:rowOff>9525</xdr:rowOff>
                  </from>
                  <to>
                    <xdr:col>29</xdr:col>
                    <xdr:colOff>0</xdr:colOff>
                    <xdr:row>535</xdr:row>
                    <xdr:rowOff>0</xdr:rowOff>
                  </to>
                </anchor>
              </controlPr>
            </control>
          </mc:Choice>
        </mc:AlternateContent>
        <mc:AlternateContent xmlns:mc="http://schemas.openxmlformats.org/markup-compatibility/2006">
          <mc:Choice Requires="x14">
            <control shapeId="1377" r:id="rId54" name="Option Button 353">
              <controlPr defaultSize="0" autoFill="0" autoLine="0" autoPict="0">
                <anchor moveWithCells="1">
                  <from>
                    <xdr:col>28</xdr:col>
                    <xdr:colOff>0</xdr:colOff>
                    <xdr:row>560</xdr:row>
                    <xdr:rowOff>9525</xdr:rowOff>
                  </from>
                  <to>
                    <xdr:col>29</xdr:col>
                    <xdr:colOff>0</xdr:colOff>
                    <xdr:row>561</xdr:row>
                    <xdr:rowOff>0</xdr:rowOff>
                  </to>
                </anchor>
              </controlPr>
            </control>
          </mc:Choice>
        </mc:AlternateContent>
        <mc:AlternateContent xmlns:mc="http://schemas.openxmlformats.org/markup-compatibility/2006">
          <mc:Choice Requires="x14">
            <control shapeId="1378" r:id="rId55" name="Option Button 354">
              <controlPr defaultSize="0" autoFill="0" autoLine="0" autoPict="0">
                <anchor moveWithCells="1">
                  <from>
                    <xdr:col>28</xdr:col>
                    <xdr:colOff>0</xdr:colOff>
                    <xdr:row>561</xdr:row>
                    <xdr:rowOff>9525</xdr:rowOff>
                  </from>
                  <to>
                    <xdr:col>29</xdr:col>
                    <xdr:colOff>0</xdr:colOff>
                    <xdr:row>562</xdr:row>
                    <xdr:rowOff>47625</xdr:rowOff>
                  </to>
                </anchor>
              </controlPr>
            </control>
          </mc:Choice>
        </mc:AlternateContent>
        <mc:AlternateContent xmlns:mc="http://schemas.openxmlformats.org/markup-compatibility/2006">
          <mc:Choice Requires="x14">
            <control shapeId="1394" r:id="rId56" name="Option Button 370">
              <controlPr defaultSize="0" autoFill="0" autoLine="0" autoPict="0">
                <anchor moveWithCells="1">
                  <from>
                    <xdr:col>28</xdr:col>
                    <xdr:colOff>0</xdr:colOff>
                    <xdr:row>612</xdr:row>
                    <xdr:rowOff>9525</xdr:rowOff>
                  </from>
                  <to>
                    <xdr:col>29</xdr:col>
                    <xdr:colOff>0</xdr:colOff>
                    <xdr:row>613</xdr:row>
                    <xdr:rowOff>0</xdr:rowOff>
                  </to>
                </anchor>
              </controlPr>
            </control>
          </mc:Choice>
        </mc:AlternateContent>
        <mc:AlternateContent xmlns:mc="http://schemas.openxmlformats.org/markup-compatibility/2006">
          <mc:Choice Requires="x14">
            <control shapeId="1395" r:id="rId57" name="Option Button 371">
              <controlPr defaultSize="0" autoFill="0" autoLine="0" autoPict="0">
                <anchor moveWithCells="1">
                  <from>
                    <xdr:col>28</xdr:col>
                    <xdr:colOff>0</xdr:colOff>
                    <xdr:row>613</xdr:row>
                    <xdr:rowOff>9525</xdr:rowOff>
                  </from>
                  <to>
                    <xdr:col>29</xdr:col>
                    <xdr:colOff>0</xdr:colOff>
                    <xdr:row>614</xdr:row>
                    <xdr:rowOff>0</xdr:rowOff>
                  </to>
                </anchor>
              </controlPr>
            </control>
          </mc:Choice>
        </mc:AlternateContent>
        <mc:AlternateContent xmlns:mc="http://schemas.openxmlformats.org/markup-compatibility/2006">
          <mc:Choice Requires="x14">
            <control shapeId="1405" r:id="rId58" name="Option Button 381">
              <controlPr defaultSize="0" autoFill="0" autoLine="0" autoPict="0">
                <anchor moveWithCells="1">
                  <from>
                    <xdr:col>28</xdr:col>
                    <xdr:colOff>0</xdr:colOff>
                    <xdr:row>659</xdr:row>
                    <xdr:rowOff>9525</xdr:rowOff>
                  </from>
                  <to>
                    <xdr:col>29</xdr:col>
                    <xdr:colOff>0</xdr:colOff>
                    <xdr:row>660</xdr:row>
                    <xdr:rowOff>0</xdr:rowOff>
                  </to>
                </anchor>
              </controlPr>
            </control>
          </mc:Choice>
        </mc:AlternateContent>
        <mc:AlternateContent xmlns:mc="http://schemas.openxmlformats.org/markup-compatibility/2006">
          <mc:Choice Requires="x14">
            <control shapeId="1406" r:id="rId59" name="Option Button 382">
              <controlPr defaultSize="0" autoFill="0" autoLine="0" autoPict="0">
                <anchor moveWithCells="1">
                  <from>
                    <xdr:col>28</xdr:col>
                    <xdr:colOff>0</xdr:colOff>
                    <xdr:row>660</xdr:row>
                    <xdr:rowOff>9525</xdr:rowOff>
                  </from>
                  <to>
                    <xdr:col>29</xdr:col>
                    <xdr:colOff>0</xdr:colOff>
                    <xdr:row>661</xdr:row>
                    <xdr:rowOff>0</xdr:rowOff>
                  </to>
                </anchor>
              </controlPr>
            </control>
          </mc:Choice>
        </mc:AlternateContent>
        <mc:AlternateContent xmlns:mc="http://schemas.openxmlformats.org/markup-compatibility/2006">
          <mc:Choice Requires="x14">
            <control shapeId="1419" r:id="rId60" name="Group Box 395">
              <controlPr defaultSize="0" autoFill="0" autoPict="0">
                <anchor moveWithCells="1">
                  <from>
                    <xdr:col>28</xdr:col>
                    <xdr:colOff>0</xdr:colOff>
                    <xdr:row>315</xdr:row>
                    <xdr:rowOff>0</xdr:rowOff>
                  </from>
                  <to>
                    <xdr:col>29</xdr:col>
                    <xdr:colOff>0</xdr:colOff>
                    <xdr:row>319</xdr:row>
                    <xdr:rowOff>0</xdr:rowOff>
                  </to>
                </anchor>
              </controlPr>
            </control>
          </mc:Choice>
        </mc:AlternateContent>
        <mc:AlternateContent xmlns:mc="http://schemas.openxmlformats.org/markup-compatibility/2006">
          <mc:Choice Requires="x14">
            <control shapeId="1420" r:id="rId61" name="Group Box 396">
              <controlPr defaultSize="0" autoFill="0" autoPict="0">
                <anchor moveWithCells="1">
                  <from>
                    <xdr:col>28</xdr:col>
                    <xdr:colOff>0</xdr:colOff>
                    <xdr:row>326</xdr:row>
                    <xdr:rowOff>0</xdr:rowOff>
                  </from>
                  <to>
                    <xdr:col>29</xdr:col>
                    <xdr:colOff>0</xdr:colOff>
                    <xdr:row>330</xdr:row>
                    <xdr:rowOff>0</xdr:rowOff>
                  </to>
                </anchor>
              </controlPr>
            </control>
          </mc:Choice>
        </mc:AlternateContent>
        <mc:AlternateContent xmlns:mc="http://schemas.openxmlformats.org/markup-compatibility/2006">
          <mc:Choice Requires="x14">
            <control shapeId="1421" r:id="rId62" name="Group Box 397">
              <controlPr defaultSize="0" autoFill="0" autoPict="0">
                <anchor moveWithCells="1">
                  <from>
                    <xdr:col>28</xdr:col>
                    <xdr:colOff>0</xdr:colOff>
                    <xdr:row>367</xdr:row>
                    <xdr:rowOff>0</xdr:rowOff>
                  </from>
                  <to>
                    <xdr:col>29</xdr:col>
                    <xdr:colOff>0</xdr:colOff>
                    <xdr:row>371</xdr:row>
                    <xdr:rowOff>0</xdr:rowOff>
                  </to>
                </anchor>
              </controlPr>
            </control>
          </mc:Choice>
        </mc:AlternateContent>
        <mc:AlternateContent xmlns:mc="http://schemas.openxmlformats.org/markup-compatibility/2006">
          <mc:Choice Requires="x14">
            <control shapeId="1424" r:id="rId63" name="Group Box 400">
              <controlPr defaultSize="0" autoFill="0" autoPict="0">
                <anchor moveWithCells="1">
                  <from>
                    <xdr:col>28</xdr:col>
                    <xdr:colOff>0</xdr:colOff>
                    <xdr:row>420</xdr:row>
                    <xdr:rowOff>0</xdr:rowOff>
                  </from>
                  <to>
                    <xdr:col>29</xdr:col>
                    <xdr:colOff>0</xdr:colOff>
                    <xdr:row>424</xdr:row>
                    <xdr:rowOff>0</xdr:rowOff>
                  </to>
                </anchor>
              </controlPr>
            </control>
          </mc:Choice>
        </mc:AlternateContent>
        <mc:AlternateContent xmlns:mc="http://schemas.openxmlformats.org/markup-compatibility/2006">
          <mc:Choice Requires="x14">
            <control shapeId="1425" r:id="rId64" name="Group Box 401">
              <controlPr defaultSize="0" autoFill="0" autoPict="0">
                <anchor moveWithCells="1">
                  <from>
                    <xdr:col>28</xdr:col>
                    <xdr:colOff>0</xdr:colOff>
                    <xdr:row>442</xdr:row>
                    <xdr:rowOff>0</xdr:rowOff>
                  </from>
                  <to>
                    <xdr:col>29</xdr:col>
                    <xdr:colOff>0</xdr:colOff>
                    <xdr:row>444</xdr:row>
                    <xdr:rowOff>0</xdr:rowOff>
                  </to>
                </anchor>
              </controlPr>
            </control>
          </mc:Choice>
        </mc:AlternateContent>
        <mc:AlternateContent xmlns:mc="http://schemas.openxmlformats.org/markup-compatibility/2006">
          <mc:Choice Requires="x14">
            <control shapeId="1426" r:id="rId65" name="Group Box 402">
              <controlPr defaultSize="0" autoFill="0" autoPict="0">
                <anchor moveWithCells="1">
                  <from>
                    <xdr:col>28</xdr:col>
                    <xdr:colOff>0</xdr:colOff>
                    <xdr:row>452</xdr:row>
                    <xdr:rowOff>0</xdr:rowOff>
                  </from>
                  <to>
                    <xdr:col>29</xdr:col>
                    <xdr:colOff>0</xdr:colOff>
                    <xdr:row>456</xdr:row>
                    <xdr:rowOff>0</xdr:rowOff>
                  </to>
                </anchor>
              </controlPr>
            </control>
          </mc:Choice>
        </mc:AlternateContent>
        <mc:AlternateContent xmlns:mc="http://schemas.openxmlformats.org/markup-compatibility/2006">
          <mc:Choice Requires="x14">
            <control shapeId="1427" r:id="rId66" name="Group Box 403">
              <controlPr defaultSize="0" autoFill="0" autoPict="0">
                <anchor moveWithCells="1">
                  <from>
                    <xdr:col>28</xdr:col>
                    <xdr:colOff>0</xdr:colOff>
                    <xdr:row>468</xdr:row>
                    <xdr:rowOff>0</xdr:rowOff>
                  </from>
                  <to>
                    <xdr:col>29</xdr:col>
                    <xdr:colOff>0</xdr:colOff>
                    <xdr:row>471</xdr:row>
                    <xdr:rowOff>0</xdr:rowOff>
                  </to>
                </anchor>
              </controlPr>
            </control>
          </mc:Choice>
        </mc:AlternateContent>
        <mc:AlternateContent xmlns:mc="http://schemas.openxmlformats.org/markup-compatibility/2006">
          <mc:Choice Requires="x14">
            <control shapeId="1428" r:id="rId67" name="Group Box 404">
              <controlPr defaultSize="0" autoFill="0" autoPict="0">
                <anchor moveWithCells="1">
                  <from>
                    <xdr:col>28</xdr:col>
                    <xdr:colOff>0</xdr:colOff>
                    <xdr:row>491</xdr:row>
                    <xdr:rowOff>0</xdr:rowOff>
                  </from>
                  <to>
                    <xdr:col>29</xdr:col>
                    <xdr:colOff>0</xdr:colOff>
                    <xdr:row>495</xdr:row>
                    <xdr:rowOff>0</xdr:rowOff>
                  </to>
                </anchor>
              </controlPr>
            </control>
          </mc:Choice>
        </mc:AlternateContent>
        <mc:AlternateContent xmlns:mc="http://schemas.openxmlformats.org/markup-compatibility/2006">
          <mc:Choice Requires="x14">
            <control shapeId="1430" r:id="rId68" name="Group Box 406">
              <controlPr defaultSize="0" autoFill="0" autoPict="0">
                <anchor moveWithCells="1">
                  <from>
                    <xdr:col>28</xdr:col>
                    <xdr:colOff>0</xdr:colOff>
                    <xdr:row>532</xdr:row>
                    <xdr:rowOff>400050</xdr:rowOff>
                  </from>
                  <to>
                    <xdr:col>29</xdr:col>
                    <xdr:colOff>0</xdr:colOff>
                    <xdr:row>535</xdr:row>
                    <xdr:rowOff>0</xdr:rowOff>
                  </to>
                </anchor>
              </controlPr>
            </control>
          </mc:Choice>
        </mc:AlternateContent>
        <mc:AlternateContent xmlns:mc="http://schemas.openxmlformats.org/markup-compatibility/2006">
          <mc:Choice Requires="x14">
            <control shapeId="1433" r:id="rId69" name="Group Box 409">
              <controlPr defaultSize="0" autoFill="0" autoPict="0">
                <anchor moveWithCells="1">
                  <from>
                    <xdr:col>28</xdr:col>
                    <xdr:colOff>0</xdr:colOff>
                    <xdr:row>612</xdr:row>
                    <xdr:rowOff>0</xdr:rowOff>
                  </from>
                  <to>
                    <xdr:col>29</xdr:col>
                    <xdr:colOff>0</xdr:colOff>
                    <xdr:row>614</xdr:row>
                    <xdr:rowOff>0</xdr:rowOff>
                  </to>
                </anchor>
              </controlPr>
            </control>
          </mc:Choice>
        </mc:AlternateContent>
        <mc:AlternateContent xmlns:mc="http://schemas.openxmlformats.org/markup-compatibility/2006">
          <mc:Choice Requires="x14">
            <control shapeId="1437" r:id="rId70" name="Group Box 413">
              <controlPr defaultSize="0" autoFill="0" autoPict="0">
                <anchor moveWithCells="1">
                  <from>
                    <xdr:col>28</xdr:col>
                    <xdr:colOff>0</xdr:colOff>
                    <xdr:row>659</xdr:row>
                    <xdr:rowOff>0</xdr:rowOff>
                  </from>
                  <to>
                    <xdr:col>29</xdr:col>
                    <xdr:colOff>0</xdr:colOff>
                    <xdr:row>661</xdr:row>
                    <xdr:rowOff>0</xdr:rowOff>
                  </to>
                </anchor>
              </controlPr>
            </control>
          </mc:Choice>
        </mc:AlternateContent>
        <mc:AlternateContent xmlns:mc="http://schemas.openxmlformats.org/markup-compatibility/2006">
          <mc:Choice Requires="x14">
            <control shapeId="1458" r:id="rId71" name="Check Box 434">
              <controlPr defaultSize="0" autoFill="0" autoLine="0" autoPict="0">
                <anchor moveWithCells="1">
                  <from>
                    <xdr:col>0</xdr:col>
                    <xdr:colOff>0</xdr:colOff>
                    <xdr:row>582</xdr:row>
                    <xdr:rowOff>0</xdr:rowOff>
                  </from>
                  <to>
                    <xdr:col>1</xdr:col>
                    <xdr:colOff>9525</xdr:colOff>
                    <xdr:row>583</xdr:row>
                    <xdr:rowOff>0</xdr:rowOff>
                  </to>
                </anchor>
              </controlPr>
            </control>
          </mc:Choice>
        </mc:AlternateContent>
        <mc:AlternateContent xmlns:mc="http://schemas.openxmlformats.org/markup-compatibility/2006">
          <mc:Choice Requires="x14">
            <control shapeId="1459" r:id="rId72" name="Check Box 435">
              <controlPr defaultSize="0" autoFill="0" autoLine="0" autoPict="0">
                <anchor moveWithCells="1">
                  <from>
                    <xdr:col>0</xdr:col>
                    <xdr:colOff>0</xdr:colOff>
                    <xdr:row>583</xdr:row>
                    <xdr:rowOff>0</xdr:rowOff>
                  </from>
                  <to>
                    <xdr:col>1</xdr:col>
                    <xdr:colOff>9525</xdr:colOff>
                    <xdr:row>584</xdr:row>
                    <xdr:rowOff>0</xdr:rowOff>
                  </to>
                </anchor>
              </controlPr>
            </control>
          </mc:Choice>
        </mc:AlternateContent>
        <mc:AlternateContent xmlns:mc="http://schemas.openxmlformats.org/markup-compatibility/2006">
          <mc:Choice Requires="x14">
            <control shapeId="1460" r:id="rId73" name="Check Box 436">
              <controlPr defaultSize="0" autoFill="0" autoLine="0" autoPict="0">
                <anchor moveWithCells="1">
                  <from>
                    <xdr:col>0</xdr:col>
                    <xdr:colOff>0</xdr:colOff>
                    <xdr:row>584</xdr:row>
                    <xdr:rowOff>0</xdr:rowOff>
                  </from>
                  <to>
                    <xdr:col>1</xdr:col>
                    <xdr:colOff>9525</xdr:colOff>
                    <xdr:row>585</xdr:row>
                    <xdr:rowOff>0</xdr:rowOff>
                  </to>
                </anchor>
              </controlPr>
            </control>
          </mc:Choice>
        </mc:AlternateContent>
        <mc:AlternateContent xmlns:mc="http://schemas.openxmlformats.org/markup-compatibility/2006">
          <mc:Choice Requires="x14">
            <control shapeId="1461" r:id="rId74" name="Check Box 437">
              <controlPr defaultSize="0" autoFill="0" autoLine="0" autoPict="0">
                <anchor moveWithCells="1">
                  <from>
                    <xdr:col>12</xdr:col>
                    <xdr:colOff>0</xdr:colOff>
                    <xdr:row>584</xdr:row>
                    <xdr:rowOff>0</xdr:rowOff>
                  </from>
                  <to>
                    <xdr:col>13</xdr:col>
                    <xdr:colOff>0</xdr:colOff>
                    <xdr:row>585</xdr:row>
                    <xdr:rowOff>0</xdr:rowOff>
                  </to>
                </anchor>
              </controlPr>
            </control>
          </mc:Choice>
        </mc:AlternateContent>
        <mc:AlternateContent xmlns:mc="http://schemas.openxmlformats.org/markup-compatibility/2006">
          <mc:Choice Requires="x14">
            <control shapeId="1463" r:id="rId75" name="Check Box 439">
              <controlPr defaultSize="0" autoFill="0" autoLine="0" autoPict="0">
                <anchor moveWithCells="1">
                  <from>
                    <xdr:col>12</xdr:col>
                    <xdr:colOff>0</xdr:colOff>
                    <xdr:row>582</xdr:row>
                    <xdr:rowOff>0</xdr:rowOff>
                  </from>
                  <to>
                    <xdr:col>13</xdr:col>
                    <xdr:colOff>0</xdr:colOff>
                    <xdr:row>583</xdr:row>
                    <xdr:rowOff>0</xdr:rowOff>
                  </to>
                </anchor>
              </controlPr>
            </control>
          </mc:Choice>
        </mc:AlternateContent>
        <mc:AlternateContent xmlns:mc="http://schemas.openxmlformats.org/markup-compatibility/2006">
          <mc:Choice Requires="x14">
            <control shapeId="1464" r:id="rId76" name="Check Box 440">
              <controlPr defaultSize="0" autoFill="0" autoLine="0" autoPict="0">
                <anchor moveWithCells="1">
                  <from>
                    <xdr:col>12</xdr:col>
                    <xdr:colOff>0</xdr:colOff>
                    <xdr:row>583</xdr:row>
                    <xdr:rowOff>0</xdr:rowOff>
                  </from>
                  <to>
                    <xdr:col>13</xdr:col>
                    <xdr:colOff>0</xdr:colOff>
                    <xdr:row>584</xdr:row>
                    <xdr:rowOff>0</xdr:rowOff>
                  </to>
                </anchor>
              </controlPr>
            </control>
          </mc:Choice>
        </mc:AlternateContent>
        <mc:AlternateContent xmlns:mc="http://schemas.openxmlformats.org/markup-compatibility/2006">
          <mc:Choice Requires="x14">
            <control shapeId="1465" r:id="rId77" name="Check Box 441">
              <controlPr defaultSize="0" autoFill="0" autoLine="0" autoPict="0">
                <anchor moveWithCells="1">
                  <from>
                    <xdr:col>0</xdr:col>
                    <xdr:colOff>0</xdr:colOff>
                    <xdr:row>587</xdr:row>
                    <xdr:rowOff>0</xdr:rowOff>
                  </from>
                  <to>
                    <xdr:col>1</xdr:col>
                    <xdr:colOff>9525</xdr:colOff>
                    <xdr:row>588</xdr:row>
                    <xdr:rowOff>0</xdr:rowOff>
                  </to>
                </anchor>
              </controlPr>
            </control>
          </mc:Choice>
        </mc:AlternateContent>
        <mc:AlternateContent xmlns:mc="http://schemas.openxmlformats.org/markup-compatibility/2006">
          <mc:Choice Requires="x14">
            <control shapeId="1466" r:id="rId78" name="Check Box 442">
              <controlPr defaultSize="0" autoFill="0" autoLine="0" autoPict="0">
                <anchor moveWithCells="1">
                  <from>
                    <xdr:col>0</xdr:col>
                    <xdr:colOff>0</xdr:colOff>
                    <xdr:row>588</xdr:row>
                    <xdr:rowOff>0</xdr:rowOff>
                  </from>
                  <to>
                    <xdr:col>1</xdr:col>
                    <xdr:colOff>9525</xdr:colOff>
                    <xdr:row>589</xdr:row>
                    <xdr:rowOff>0</xdr:rowOff>
                  </to>
                </anchor>
              </controlPr>
            </control>
          </mc:Choice>
        </mc:AlternateContent>
        <mc:AlternateContent xmlns:mc="http://schemas.openxmlformats.org/markup-compatibility/2006">
          <mc:Choice Requires="x14">
            <control shapeId="1467" r:id="rId79" name="Check Box 443">
              <controlPr defaultSize="0" autoFill="0" autoLine="0" autoPict="0">
                <anchor moveWithCells="1">
                  <from>
                    <xdr:col>12</xdr:col>
                    <xdr:colOff>0</xdr:colOff>
                    <xdr:row>587</xdr:row>
                    <xdr:rowOff>0</xdr:rowOff>
                  </from>
                  <to>
                    <xdr:col>13</xdr:col>
                    <xdr:colOff>0</xdr:colOff>
                    <xdr:row>588</xdr:row>
                    <xdr:rowOff>0</xdr:rowOff>
                  </to>
                </anchor>
              </controlPr>
            </control>
          </mc:Choice>
        </mc:AlternateContent>
        <mc:AlternateContent xmlns:mc="http://schemas.openxmlformats.org/markup-compatibility/2006">
          <mc:Choice Requires="x14">
            <control shapeId="1468" r:id="rId80" name="Check Box 444">
              <controlPr defaultSize="0" autoFill="0" autoLine="0" autoPict="0">
                <anchor moveWithCells="1">
                  <from>
                    <xdr:col>12</xdr:col>
                    <xdr:colOff>0</xdr:colOff>
                    <xdr:row>588</xdr:row>
                    <xdr:rowOff>0</xdr:rowOff>
                  </from>
                  <to>
                    <xdr:col>13</xdr:col>
                    <xdr:colOff>0</xdr:colOff>
                    <xdr:row>589</xdr:row>
                    <xdr:rowOff>0</xdr:rowOff>
                  </to>
                </anchor>
              </controlPr>
            </control>
          </mc:Choice>
        </mc:AlternateContent>
        <mc:AlternateContent xmlns:mc="http://schemas.openxmlformats.org/markup-compatibility/2006">
          <mc:Choice Requires="x14">
            <control shapeId="1469" r:id="rId81" name="Check Box 445">
              <controlPr defaultSize="0" autoFill="0" autoLine="0" autoPict="0">
                <anchor moveWithCells="1">
                  <from>
                    <xdr:col>0</xdr:col>
                    <xdr:colOff>0</xdr:colOff>
                    <xdr:row>589</xdr:row>
                    <xdr:rowOff>0</xdr:rowOff>
                  </from>
                  <to>
                    <xdr:col>1</xdr:col>
                    <xdr:colOff>9525</xdr:colOff>
                    <xdr:row>590</xdr:row>
                    <xdr:rowOff>0</xdr:rowOff>
                  </to>
                </anchor>
              </controlPr>
            </control>
          </mc:Choice>
        </mc:AlternateContent>
        <mc:AlternateContent xmlns:mc="http://schemas.openxmlformats.org/markup-compatibility/2006">
          <mc:Choice Requires="x14">
            <control shapeId="1470" r:id="rId82" name="Check Box 446">
              <controlPr defaultSize="0" autoFill="0" autoLine="0" autoPict="0">
                <anchor moveWithCells="1">
                  <from>
                    <xdr:col>12</xdr:col>
                    <xdr:colOff>0</xdr:colOff>
                    <xdr:row>589</xdr:row>
                    <xdr:rowOff>0</xdr:rowOff>
                  </from>
                  <to>
                    <xdr:col>13</xdr:col>
                    <xdr:colOff>0</xdr:colOff>
                    <xdr:row>590</xdr:row>
                    <xdr:rowOff>0</xdr:rowOff>
                  </to>
                </anchor>
              </controlPr>
            </control>
          </mc:Choice>
        </mc:AlternateContent>
        <mc:AlternateContent xmlns:mc="http://schemas.openxmlformats.org/markup-compatibility/2006">
          <mc:Choice Requires="x14">
            <control shapeId="1472" r:id="rId83" name="Check Box 448">
              <controlPr defaultSize="0" autoFill="0" autoLine="0" autoPict="0">
                <anchor moveWithCells="1">
                  <from>
                    <xdr:col>0</xdr:col>
                    <xdr:colOff>0</xdr:colOff>
                    <xdr:row>585</xdr:row>
                    <xdr:rowOff>0</xdr:rowOff>
                  </from>
                  <to>
                    <xdr:col>1</xdr:col>
                    <xdr:colOff>9525</xdr:colOff>
                    <xdr:row>586</xdr:row>
                    <xdr:rowOff>0</xdr:rowOff>
                  </to>
                </anchor>
              </controlPr>
            </control>
          </mc:Choice>
        </mc:AlternateContent>
        <mc:AlternateContent xmlns:mc="http://schemas.openxmlformats.org/markup-compatibility/2006">
          <mc:Choice Requires="x14">
            <control shapeId="1473" r:id="rId84" name="Check Box 449">
              <controlPr defaultSize="0" autoFill="0" autoLine="0" autoPict="0">
                <anchor moveWithCells="1">
                  <from>
                    <xdr:col>28</xdr:col>
                    <xdr:colOff>0</xdr:colOff>
                    <xdr:row>624</xdr:row>
                    <xdr:rowOff>0</xdr:rowOff>
                  </from>
                  <to>
                    <xdr:col>29</xdr:col>
                    <xdr:colOff>0</xdr:colOff>
                    <xdr:row>625</xdr:row>
                    <xdr:rowOff>0</xdr:rowOff>
                  </to>
                </anchor>
              </controlPr>
            </control>
          </mc:Choice>
        </mc:AlternateContent>
        <mc:AlternateContent xmlns:mc="http://schemas.openxmlformats.org/markup-compatibility/2006">
          <mc:Choice Requires="x14">
            <control shapeId="1474" r:id="rId85" name="Check Box 450">
              <controlPr defaultSize="0" autoFill="0" autoLine="0" autoPict="0">
                <anchor moveWithCells="1">
                  <from>
                    <xdr:col>28</xdr:col>
                    <xdr:colOff>0</xdr:colOff>
                    <xdr:row>635</xdr:row>
                    <xdr:rowOff>0</xdr:rowOff>
                  </from>
                  <to>
                    <xdr:col>29</xdr:col>
                    <xdr:colOff>0</xdr:colOff>
                    <xdr:row>636</xdr:row>
                    <xdr:rowOff>0</xdr:rowOff>
                  </to>
                </anchor>
              </controlPr>
            </control>
          </mc:Choice>
        </mc:AlternateContent>
        <mc:AlternateContent xmlns:mc="http://schemas.openxmlformats.org/markup-compatibility/2006">
          <mc:Choice Requires="x14">
            <control shapeId="1475" r:id="rId86" name="Check Box 451">
              <controlPr defaultSize="0" autoFill="0" autoLine="0" autoPict="0">
                <anchor moveWithCells="1">
                  <from>
                    <xdr:col>28</xdr:col>
                    <xdr:colOff>0</xdr:colOff>
                    <xdr:row>640</xdr:row>
                    <xdr:rowOff>0</xdr:rowOff>
                  </from>
                  <to>
                    <xdr:col>29</xdr:col>
                    <xdr:colOff>0</xdr:colOff>
                    <xdr:row>641</xdr:row>
                    <xdr:rowOff>0</xdr:rowOff>
                  </to>
                </anchor>
              </controlPr>
            </control>
          </mc:Choice>
        </mc:AlternateContent>
        <mc:AlternateContent xmlns:mc="http://schemas.openxmlformats.org/markup-compatibility/2006">
          <mc:Choice Requires="x14">
            <control shapeId="1477" r:id="rId87" name="Check Box 453">
              <controlPr defaultSize="0" autoFill="0" autoLine="0" autoPict="0">
                <anchor moveWithCells="1">
                  <from>
                    <xdr:col>28</xdr:col>
                    <xdr:colOff>0</xdr:colOff>
                    <xdr:row>644</xdr:row>
                    <xdr:rowOff>0</xdr:rowOff>
                  </from>
                  <to>
                    <xdr:col>29</xdr:col>
                    <xdr:colOff>0</xdr:colOff>
                    <xdr:row>645</xdr:row>
                    <xdr:rowOff>0</xdr:rowOff>
                  </to>
                </anchor>
              </controlPr>
            </control>
          </mc:Choice>
        </mc:AlternateContent>
        <mc:AlternateContent xmlns:mc="http://schemas.openxmlformats.org/markup-compatibility/2006">
          <mc:Choice Requires="x14">
            <control shapeId="1499" r:id="rId88" name="Option Button 475">
              <controlPr defaultSize="0" autoFill="0" autoLine="0" autoPict="0">
                <anchor moveWithCells="1">
                  <from>
                    <xdr:col>25</xdr:col>
                    <xdr:colOff>142875</xdr:colOff>
                    <xdr:row>50</xdr:row>
                    <xdr:rowOff>0</xdr:rowOff>
                  </from>
                  <to>
                    <xdr:col>26</xdr:col>
                    <xdr:colOff>142875</xdr:colOff>
                    <xdr:row>50</xdr:row>
                    <xdr:rowOff>180975</xdr:rowOff>
                  </to>
                </anchor>
              </controlPr>
            </control>
          </mc:Choice>
        </mc:AlternateContent>
        <mc:AlternateContent xmlns:mc="http://schemas.openxmlformats.org/markup-compatibility/2006">
          <mc:Choice Requires="x14">
            <control shapeId="1500" r:id="rId89" name="Option Button 476">
              <controlPr defaultSize="0" autoFill="0" autoLine="0" autoPict="0">
                <anchor moveWithCells="1">
                  <from>
                    <xdr:col>25</xdr:col>
                    <xdr:colOff>142875</xdr:colOff>
                    <xdr:row>51</xdr:row>
                    <xdr:rowOff>0</xdr:rowOff>
                  </from>
                  <to>
                    <xdr:col>26</xdr:col>
                    <xdr:colOff>142875</xdr:colOff>
                    <xdr:row>51</xdr:row>
                    <xdr:rowOff>180975</xdr:rowOff>
                  </to>
                </anchor>
              </controlPr>
            </control>
          </mc:Choice>
        </mc:AlternateContent>
        <mc:AlternateContent xmlns:mc="http://schemas.openxmlformats.org/markup-compatibility/2006">
          <mc:Choice Requires="x14">
            <control shapeId="1501" r:id="rId90" name="Option Button 477">
              <controlPr defaultSize="0" autoFill="0" autoLine="0" autoPict="0">
                <anchor moveWithCells="1">
                  <from>
                    <xdr:col>25</xdr:col>
                    <xdr:colOff>142875</xdr:colOff>
                    <xdr:row>52</xdr:row>
                    <xdr:rowOff>9525</xdr:rowOff>
                  </from>
                  <to>
                    <xdr:col>26</xdr:col>
                    <xdr:colOff>142875</xdr:colOff>
                    <xdr:row>52</xdr:row>
                    <xdr:rowOff>190500</xdr:rowOff>
                  </to>
                </anchor>
              </controlPr>
            </control>
          </mc:Choice>
        </mc:AlternateContent>
        <mc:AlternateContent xmlns:mc="http://schemas.openxmlformats.org/markup-compatibility/2006">
          <mc:Choice Requires="x14">
            <control shapeId="1502" r:id="rId91" name="Option Button 478">
              <controlPr defaultSize="0" autoFill="0" autoLine="0" autoPict="0">
                <anchor moveWithCells="1">
                  <from>
                    <xdr:col>25</xdr:col>
                    <xdr:colOff>142875</xdr:colOff>
                    <xdr:row>53</xdr:row>
                    <xdr:rowOff>28575</xdr:rowOff>
                  </from>
                  <to>
                    <xdr:col>26</xdr:col>
                    <xdr:colOff>142875</xdr:colOff>
                    <xdr:row>53</xdr:row>
                    <xdr:rowOff>209550</xdr:rowOff>
                  </to>
                </anchor>
              </controlPr>
            </control>
          </mc:Choice>
        </mc:AlternateContent>
        <mc:AlternateContent xmlns:mc="http://schemas.openxmlformats.org/markup-compatibility/2006">
          <mc:Choice Requires="x14">
            <control shapeId="1503" r:id="rId92" name="Option Button 479">
              <controlPr defaultSize="0" autoFill="0" autoLine="0" autoPict="0">
                <anchor moveWithCells="1">
                  <from>
                    <xdr:col>25</xdr:col>
                    <xdr:colOff>142875</xdr:colOff>
                    <xdr:row>54</xdr:row>
                    <xdr:rowOff>0</xdr:rowOff>
                  </from>
                  <to>
                    <xdr:col>26</xdr:col>
                    <xdr:colOff>142875</xdr:colOff>
                    <xdr:row>54</xdr:row>
                    <xdr:rowOff>180975</xdr:rowOff>
                  </to>
                </anchor>
              </controlPr>
            </control>
          </mc:Choice>
        </mc:AlternateContent>
        <mc:AlternateContent xmlns:mc="http://schemas.openxmlformats.org/markup-compatibility/2006">
          <mc:Choice Requires="x14">
            <control shapeId="1504" r:id="rId93" name="Option Button 480">
              <controlPr defaultSize="0" autoFill="0" autoLine="0" autoPict="0">
                <anchor moveWithCells="1">
                  <from>
                    <xdr:col>25</xdr:col>
                    <xdr:colOff>142875</xdr:colOff>
                    <xdr:row>55</xdr:row>
                    <xdr:rowOff>0</xdr:rowOff>
                  </from>
                  <to>
                    <xdr:col>26</xdr:col>
                    <xdr:colOff>142875</xdr:colOff>
                    <xdr:row>55</xdr:row>
                    <xdr:rowOff>180975</xdr:rowOff>
                  </to>
                </anchor>
              </controlPr>
            </control>
          </mc:Choice>
        </mc:AlternateContent>
        <mc:AlternateContent xmlns:mc="http://schemas.openxmlformats.org/markup-compatibility/2006">
          <mc:Choice Requires="x14">
            <control shapeId="1505" r:id="rId94" name="Option Button 481">
              <controlPr defaultSize="0" autoFill="0" autoLine="0" autoPict="0">
                <anchor moveWithCells="1">
                  <from>
                    <xdr:col>25</xdr:col>
                    <xdr:colOff>142875</xdr:colOff>
                    <xdr:row>56</xdr:row>
                    <xdr:rowOff>0</xdr:rowOff>
                  </from>
                  <to>
                    <xdr:col>26</xdr:col>
                    <xdr:colOff>142875</xdr:colOff>
                    <xdr:row>56</xdr:row>
                    <xdr:rowOff>180975</xdr:rowOff>
                  </to>
                </anchor>
              </controlPr>
            </control>
          </mc:Choice>
        </mc:AlternateContent>
        <mc:AlternateContent xmlns:mc="http://schemas.openxmlformats.org/markup-compatibility/2006">
          <mc:Choice Requires="x14">
            <control shapeId="1506" r:id="rId95" name="Option Button 482">
              <controlPr defaultSize="0" autoFill="0" autoLine="0" autoPict="0">
                <anchor moveWithCells="1">
                  <from>
                    <xdr:col>25</xdr:col>
                    <xdr:colOff>142875</xdr:colOff>
                    <xdr:row>57</xdr:row>
                    <xdr:rowOff>0</xdr:rowOff>
                  </from>
                  <to>
                    <xdr:col>26</xdr:col>
                    <xdr:colOff>142875</xdr:colOff>
                    <xdr:row>57</xdr:row>
                    <xdr:rowOff>180975</xdr:rowOff>
                  </to>
                </anchor>
              </controlPr>
            </control>
          </mc:Choice>
        </mc:AlternateContent>
        <mc:AlternateContent xmlns:mc="http://schemas.openxmlformats.org/markup-compatibility/2006">
          <mc:Choice Requires="x14">
            <control shapeId="1507" r:id="rId96" name="Option Button 483">
              <controlPr defaultSize="0" autoFill="0" autoLine="0" autoPict="0">
                <anchor moveWithCells="1">
                  <from>
                    <xdr:col>25</xdr:col>
                    <xdr:colOff>142875</xdr:colOff>
                    <xdr:row>58</xdr:row>
                    <xdr:rowOff>0</xdr:rowOff>
                  </from>
                  <to>
                    <xdr:col>26</xdr:col>
                    <xdr:colOff>142875</xdr:colOff>
                    <xdr:row>58</xdr:row>
                    <xdr:rowOff>180975</xdr:rowOff>
                  </to>
                </anchor>
              </controlPr>
            </control>
          </mc:Choice>
        </mc:AlternateContent>
        <mc:AlternateContent xmlns:mc="http://schemas.openxmlformats.org/markup-compatibility/2006">
          <mc:Choice Requires="x14">
            <control shapeId="1508" r:id="rId97" name="Option Button 484">
              <controlPr defaultSize="0" autoFill="0" autoLine="0" autoPict="0">
                <anchor moveWithCells="1">
                  <from>
                    <xdr:col>25</xdr:col>
                    <xdr:colOff>142875</xdr:colOff>
                    <xdr:row>59</xdr:row>
                    <xdr:rowOff>0</xdr:rowOff>
                  </from>
                  <to>
                    <xdr:col>26</xdr:col>
                    <xdr:colOff>142875</xdr:colOff>
                    <xdr:row>59</xdr:row>
                    <xdr:rowOff>180975</xdr:rowOff>
                  </to>
                </anchor>
              </controlPr>
            </control>
          </mc:Choice>
        </mc:AlternateContent>
        <mc:AlternateContent xmlns:mc="http://schemas.openxmlformats.org/markup-compatibility/2006">
          <mc:Choice Requires="x14">
            <control shapeId="1509" r:id="rId98" name="Option Button 485">
              <controlPr defaultSize="0" autoFill="0" autoLine="0" autoPict="0">
                <anchor moveWithCells="1">
                  <from>
                    <xdr:col>25</xdr:col>
                    <xdr:colOff>142875</xdr:colOff>
                    <xdr:row>60</xdr:row>
                    <xdr:rowOff>0</xdr:rowOff>
                  </from>
                  <to>
                    <xdr:col>26</xdr:col>
                    <xdr:colOff>142875</xdr:colOff>
                    <xdr:row>60</xdr:row>
                    <xdr:rowOff>180975</xdr:rowOff>
                  </to>
                </anchor>
              </controlPr>
            </control>
          </mc:Choice>
        </mc:AlternateContent>
        <mc:AlternateContent xmlns:mc="http://schemas.openxmlformats.org/markup-compatibility/2006">
          <mc:Choice Requires="x14">
            <control shapeId="1510" r:id="rId99" name="Option Button 486">
              <controlPr defaultSize="0" autoFill="0" autoLine="0" autoPict="0">
                <anchor moveWithCells="1">
                  <from>
                    <xdr:col>25</xdr:col>
                    <xdr:colOff>142875</xdr:colOff>
                    <xdr:row>61</xdr:row>
                    <xdr:rowOff>0</xdr:rowOff>
                  </from>
                  <to>
                    <xdr:col>26</xdr:col>
                    <xdr:colOff>142875</xdr:colOff>
                    <xdr:row>61</xdr:row>
                    <xdr:rowOff>180975</xdr:rowOff>
                  </to>
                </anchor>
              </controlPr>
            </control>
          </mc:Choice>
        </mc:AlternateContent>
        <mc:AlternateContent xmlns:mc="http://schemas.openxmlformats.org/markup-compatibility/2006">
          <mc:Choice Requires="x14">
            <control shapeId="1538" r:id="rId100" name="Check Box 514">
              <controlPr defaultSize="0" autoFill="0" autoLine="0" autoPict="0">
                <anchor moveWithCells="1">
                  <from>
                    <xdr:col>28</xdr:col>
                    <xdr:colOff>0</xdr:colOff>
                    <xdr:row>620</xdr:row>
                    <xdr:rowOff>0</xdr:rowOff>
                  </from>
                  <to>
                    <xdr:col>29</xdr:col>
                    <xdr:colOff>0</xdr:colOff>
                    <xdr:row>620</xdr:row>
                    <xdr:rowOff>542925</xdr:rowOff>
                  </to>
                </anchor>
              </controlPr>
            </control>
          </mc:Choice>
        </mc:AlternateContent>
        <mc:AlternateContent xmlns:mc="http://schemas.openxmlformats.org/markup-compatibility/2006">
          <mc:Choice Requires="x14">
            <control shapeId="1540" r:id="rId101" name="Check Box 516">
              <controlPr defaultSize="0" autoFill="0" autoLine="0" autoPict="0">
                <anchor moveWithCells="1">
                  <from>
                    <xdr:col>28</xdr:col>
                    <xdr:colOff>0</xdr:colOff>
                    <xdr:row>667</xdr:row>
                    <xdr:rowOff>0</xdr:rowOff>
                  </from>
                  <to>
                    <xdr:col>29</xdr:col>
                    <xdr:colOff>0</xdr:colOff>
                    <xdr:row>668</xdr:row>
                    <xdr:rowOff>28575</xdr:rowOff>
                  </to>
                </anchor>
              </controlPr>
            </control>
          </mc:Choice>
        </mc:AlternateContent>
        <mc:AlternateContent xmlns:mc="http://schemas.openxmlformats.org/markup-compatibility/2006">
          <mc:Choice Requires="x14">
            <control shapeId="1541" r:id="rId102" name="Check Box 517">
              <controlPr defaultSize="0" autoFill="0" autoLine="0" autoPict="0">
                <anchor moveWithCells="1">
                  <from>
                    <xdr:col>28</xdr:col>
                    <xdr:colOff>0</xdr:colOff>
                    <xdr:row>671</xdr:row>
                    <xdr:rowOff>0</xdr:rowOff>
                  </from>
                  <to>
                    <xdr:col>29</xdr:col>
                    <xdr:colOff>0</xdr:colOff>
                    <xdr:row>672</xdr:row>
                    <xdr:rowOff>0</xdr:rowOff>
                  </to>
                </anchor>
              </controlPr>
            </control>
          </mc:Choice>
        </mc:AlternateContent>
        <mc:AlternateContent xmlns:mc="http://schemas.openxmlformats.org/markup-compatibility/2006">
          <mc:Choice Requires="x14">
            <control shapeId="1542" r:id="rId103" name="Check Box 518">
              <controlPr defaultSize="0" autoFill="0" autoLine="0" autoPict="0">
                <anchor moveWithCells="1">
                  <from>
                    <xdr:col>28</xdr:col>
                    <xdr:colOff>0</xdr:colOff>
                    <xdr:row>675</xdr:row>
                    <xdr:rowOff>0</xdr:rowOff>
                  </from>
                  <to>
                    <xdr:col>29</xdr:col>
                    <xdr:colOff>0</xdr:colOff>
                    <xdr:row>675</xdr:row>
                    <xdr:rowOff>809625</xdr:rowOff>
                  </to>
                </anchor>
              </controlPr>
            </control>
          </mc:Choice>
        </mc:AlternateContent>
        <mc:AlternateContent xmlns:mc="http://schemas.openxmlformats.org/markup-compatibility/2006">
          <mc:Choice Requires="x14">
            <control shapeId="1543" r:id="rId104" name="Check Box 519">
              <controlPr defaultSize="0" autoFill="0" autoLine="0" autoPict="0">
                <anchor moveWithCells="1">
                  <from>
                    <xdr:col>28</xdr:col>
                    <xdr:colOff>0</xdr:colOff>
                    <xdr:row>681</xdr:row>
                    <xdr:rowOff>0</xdr:rowOff>
                  </from>
                  <to>
                    <xdr:col>29</xdr:col>
                    <xdr:colOff>0</xdr:colOff>
                    <xdr:row>687</xdr:row>
                    <xdr:rowOff>0</xdr:rowOff>
                  </to>
                </anchor>
              </controlPr>
            </control>
          </mc:Choice>
        </mc:AlternateContent>
        <mc:AlternateContent xmlns:mc="http://schemas.openxmlformats.org/markup-compatibility/2006">
          <mc:Choice Requires="x14">
            <control shapeId="1544" r:id="rId105" name="Check Box 520">
              <controlPr defaultSize="0" autoFill="0" autoLine="0" autoPict="0">
                <anchor moveWithCells="1">
                  <from>
                    <xdr:col>28</xdr:col>
                    <xdr:colOff>0</xdr:colOff>
                    <xdr:row>689</xdr:row>
                    <xdr:rowOff>171450</xdr:rowOff>
                  </from>
                  <to>
                    <xdr:col>29</xdr:col>
                    <xdr:colOff>0</xdr:colOff>
                    <xdr:row>691</xdr:row>
                    <xdr:rowOff>9525</xdr:rowOff>
                  </to>
                </anchor>
              </controlPr>
            </control>
          </mc:Choice>
        </mc:AlternateContent>
        <mc:AlternateContent xmlns:mc="http://schemas.openxmlformats.org/markup-compatibility/2006">
          <mc:Choice Requires="x14">
            <control shapeId="1546" r:id="rId106" name="Check Box 522">
              <controlPr defaultSize="0" autoFill="0" autoLine="0" autoPict="0">
                <anchor moveWithCells="1">
                  <from>
                    <xdr:col>28</xdr:col>
                    <xdr:colOff>9525</xdr:colOff>
                    <xdr:row>694</xdr:row>
                    <xdr:rowOff>0</xdr:rowOff>
                  </from>
                  <to>
                    <xdr:col>29</xdr:col>
                    <xdr:colOff>0</xdr:colOff>
                    <xdr:row>694</xdr:row>
                    <xdr:rowOff>200025</xdr:rowOff>
                  </to>
                </anchor>
              </controlPr>
            </control>
          </mc:Choice>
        </mc:AlternateContent>
        <mc:AlternateContent xmlns:mc="http://schemas.openxmlformats.org/markup-compatibility/2006">
          <mc:Choice Requires="x14">
            <control shapeId="1547" r:id="rId107" name="Check Box 523">
              <controlPr defaultSize="0" autoFill="0" autoLine="0" autoPict="0">
                <anchor moveWithCells="1">
                  <from>
                    <xdr:col>28</xdr:col>
                    <xdr:colOff>9525</xdr:colOff>
                    <xdr:row>698</xdr:row>
                    <xdr:rowOff>0</xdr:rowOff>
                  </from>
                  <to>
                    <xdr:col>29</xdr:col>
                    <xdr:colOff>0</xdr:colOff>
                    <xdr:row>699</xdr:row>
                    <xdr:rowOff>9525</xdr:rowOff>
                  </to>
                </anchor>
              </controlPr>
            </control>
          </mc:Choice>
        </mc:AlternateContent>
        <mc:AlternateContent xmlns:mc="http://schemas.openxmlformats.org/markup-compatibility/2006">
          <mc:Choice Requires="x14">
            <control shapeId="1548" r:id="rId108" name="Check Box 524">
              <controlPr locked="0" defaultSize="0" autoFill="0" autoLine="0" autoPict="0">
                <anchor moveWithCells="1">
                  <from>
                    <xdr:col>28</xdr:col>
                    <xdr:colOff>9525</xdr:colOff>
                    <xdr:row>702</xdr:row>
                    <xdr:rowOff>0</xdr:rowOff>
                  </from>
                  <to>
                    <xdr:col>29</xdr:col>
                    <xdr:colOff>0</xdr:colOff>
                    <xdr:row>703</xdr:row>
                    <xdr:rowOff>0</xdr:rowOff>
                  </to>
                </anchor>
              </controlPr>
            </control>
          </mc:Choice>
        </mc:AlternateContent>
        <mc:AlternateContent xmlns:mc="http://schemas.openxmlformats.org/markup-compatibility/2006">
          <mc:Choice Requires="x14">
            <control shapeId="1549" r:id="rId109" name="Check Box 525">
              <controlPr defaultSize="0" autoFill="0" autoLine="0" autoPict="0">
                <anchor moveWithCells="1">
                  <from>
                    <xdr:col>28</xdr:col>
                    <xdr:colOff>0</xdr:colOff>
                    <xdr:row>706</xdr:row>
                    <xdr:rowOff>0</xdr:rowOff>
                  </from>
                  <to>
                    <xdr:col>29</xdr:col>
                    <xdr:colOff>0</xdr:colOff>
                    <xdr:row>707</xdr:row>
                    <xdr:rowOff>0</xdr:rowOff>
                  </to>
                </anchor>
              </controlPr>
            </control>
          </mc:Choice>
        </mc:AlternateContent>
        <mc:AlternateContent xmlns:mc="http://schemas.openxmlformats.org/markup-compatibility/2006">
          <mc:Choice Requires="x14">
            <control shapeId="1550" r:id="rId110" name="Option Button 526">
              <controlPr defaultSize="0" autoFill="0" autoLine="0" autoPict="0">
                <anchor moveWithCells="1">
                  <from>
                    <xdr:col>28</xdr:col>
                    <xdr:colOff>0</xdr:colOff>
                    <xdr:row>562</xdr:row>
                    <xdr:rowOff>9525</xdr:rowOff>
                  </from>
                  <to>
                    <xdr:col>29</xdr:col>
                    <xdr:colOff>0</xdr:colOff>
                    <xdr:row>563</xdr:row>
                    <xdr:rowOff>0</xdr:rowOff>
                  </to>
                </anchor>
              </controlPr>
            </control>
          </mc:Choice>
        </mc:AlternateContent>
        <mc:AlternateContent xmlns:mc="http://schemas.openxmlformats.org/markup-compatibility/2006">
          <mc:Choice Requires="x14">
            <control shapeId="1551" r:id="rId111" name="Option Button 527">
              <controlPr defaultSize="0" autoFill="0" autoLine="0" autoPict="0">
                <anchor moveWithCells="1">
                  <from>
                    <xdr:col>28</xdr:col>
                    <xdr:colOff>0</xdr:colOff>
                    <xdr:row>563</xdr:row>
                    <xdr:rowOff>9525</xdr:rowOff>
                  </from>
                  <to>
                    <xdr:col>29</xdr:col>
                    <xdr:colOff>0</xdr:colOff>
                    <xdr:row>563</xdr:row>
                    <xdr:rowOff>361950</xdr:rowOff>
                  </to>
                </anchor>
              </controlPr>
            </control>
          </mc:Choice>
        </mc:AlternateContent>
        <mc:AlternateContent xmlns:mc="http://schemas.openxmlformats.org/markup-compatibility/2006">
          <mc:Choice Requires="x14">
            <control shapeId="1553" r:id="rId112" name="Option Button 529">
              <controlPr defaultSize="0" autoFill="0" autoLine="0" autoPict="0">
                <anchor moveWithCells="1">
                  <from>
                    <xdr:col>28</xdr:col>
                    <xdr:colOff>0</xdr:colOff>
                    <xdr:row>409</xdr:row>
                    <xdr:rowOff>0</xdr:rowOff>
                  </from>
                  <to>
                    <xdr:col>28</xdr:col>
                    <xdr:colOff>228600</xdr:colOff>
                    <xdr:row>409</xdr:row>
                    <xdr:rowOff>323850</xdr:rowOff>
                  </to>
                </anchor>
              </controlPr>
            </control>
          </mc:Choice>
        </mc:AlternateContent>
        <mc:AlternateContent xmlns:mc="http://schemas.openxmlformats.org/markup-compatibility/2006">
          <mc:Choice Requires="x14">
            <control shapeId="1555" r:id="rId113" name="Group Box 531">
              <controlPr defaultSize="0" print="0" autoFill="0" autoPict="0" altText="">
                <anchor moveWithCells="1">
                  <from>
                    <xdr:col>28</xdr:col>
                    <xdr:colOff>0</xdr:colOff>
                    <xdr:row>387</xdr:row>
                    <xdr:rowOff>0</xdr:rowOff>
                  </from>
                  <to>
                    <xdr:col>29</xdr:col>
                    <xdr:colOff>0</xdr:colOff>
                    <xdr:row>390</xdr:row>
                    <xdr:rowOff>0</xdr:rowOff>
                  </to>
                </anchor>
              </controlPr>
            </control>
          </mc:Choice>
        </mc:AlternateContent>
        <mc:AlternateContent xmlns:mc="http://schemas.openxmlformats.org/markup-compatibility/2006">
          <mc:Choice Requires="x14">
            <control shapeId="1556" r:id="rId114" name="Group Box 532">
              <controlPr defaultSize="0" print="0" autoFill="0" autoPict="0">
                <anchor moveWithCells="1">
                  <from>
                    <xdr:col>28</xdr:col>
                    <xdr:colOff>0</xdr:colOff>
                    <xdr:row>560</xdr:row>
                    <xdr:rowOff>0</xdr:rowOff>
                  </from>
                  <to>
                    <xdr:col>29</xdr:col>
                    <xdr:colOff>0</xdr:colOff>
                    <xdr:row>564</xdr:row>
                    <xdr:rowOff>0</xdr:rowOff>
                  </to>
                </anchor>
              </controlPr>
            </control>
          </mc:Choice>
        </mc:AlternateContent>
        <mc:AlternateContent xmlns:mc="http://schemas.openxmlformats.org/markup-compatibility/2006">
          <mc:Choice Requires="x14">
            <control shapeId="1557" r:id="rId115" name="Option Button 533">
              <controlPr defaultSize="0" autoFill="0" autoLine="0" autoPict="0">
                <anchor moveWithCells="1">
                  <from>
                    <xdr:col>28</xdr:col>
                    <xdr:colOff>0</xdr:colOff>
                    <xdr:row>412</xdr:row>
                    <xdr:rowOff>0</xdr:rowOff>
                  </from>
                  <to>
                    <xdr:col>29</xdr:col>
                    <xdr:colOff>0</xdr:colOff>
                    <xdr:row>413</xdr:row>
                    <xdr:rowOff>0</xdr:rowOff>
                  </to>
                </anchor>
              </controlPr>
            </control>
          </mc:Choice>
        </mc:AlternateContent>
        <mc:AlternateContent xmlns:mc="http://schemas.openxmlformats.org/markup-compatibility/2006">
          <mc:Choice Requires="x14">
            <control shapeId="1558" r:id="rId116" name="Option Button 534">
              <controlPr defaultSize="0" autoFill="0" autoLine="0" autoPict="0">
                <anchor moveWithCells="1">
                  <from>
                    <xdr:col>28</xdr:col>
                    <xdr:colOff>0</xdr:colOff>
                    <xdr:row>412</xdr:row>
                    <xdr:rowOff>590550</xdr:rowOff>
                  </from>
                  <to>
                    <xdr:col>29</xdr:col>
                    <xdr:colOff>0</xdr:colOff>
                    <xdr:row>414</xdr:row>
                    <xdr:rowOff>0</xdr:rowOff>
                  </to>
                </anchor>
              </controlPr>
            </control>
          </mc:Choice>
        </mc:AlternateContent>
        <mc:AlternateContent xmlns:mc="http://schemas.openxmlformats.org/markup-compatibility/2006">
          <mc:Choice Requires="x14">
            <control shapeId="1559" r:id="rId117" name="Group Box 535">
              <controlPr defaultSize="0" print="0" autoFill="0" autoPict="0" altText="">
                <anchor moveWithCells="1">
                  <from>
                    <xdr:col>9</xdr:col>
                    <xdr:colOff>0</xdr:colOff>
                    <xdr:row>514</xdr:row>
                    <xdr:rowOff>0</xdr:rowOff>
                  </from>
                  <to>
                    <xdr:col>29</xdr:col>
                    <xdr:colOff>0</xdr:colOff>
                    <xdr:row>517</xdr:row>
                    <xdr:rowOff>0</xdr:rowOff>
                  </to>
                </anchor>
              </controlPr>
            </control>
          </mc:Choice>
        </mc:AlternateContent>
        <mc:AlternateContent xmlns:mc="http://schemas.openxmlformats.org/markup-compatibility/2006">
          <mc:Choice Requires="x14">
            <control shapeId="1587" r:id="rId118" name="Group Box 563">
              <controlPr defaultSize="0" print="0" autoFill="0" autoPict="0" altText="">
                <anchor moveWithCells="1">
                  <from>
                    <xdr:col>28</xdr:col>
                    <xdr:colOff>0</xdr:colOff>
                    <xdr:row>408</xdr:row>
                    <xdr:rowOff>0</xdr:rowOff>
                  </from>
                  <to>
                    <xdr:col>29</xdr:col>
                    <xdr:colOff>0</xdr:colOff>
                    <xdr:row>414</xdr:row>
                    <xdr:rowOff>0</xdr:rowOff>
                  </to>
                </anchor>
              </controlPr>
            </control>
          </mc:Choice>
        </mc:AlternateContent>
        <mc:AlternateContent xmlns:mc="http://schemas.openxmlformats.org/markup-compatibility/2006">
          <mc:Choice Requires="x14">
            <control shapeId="1588" r:id="rId119" name="Check Box 564">
              <controlPr defaultSize="0" autoFill="0" autoLine="0" autoPict="0">
                <anchor moveWithCells="1">
                  <from>
                    <xdr:col>27</xdr:col>
                    <xdr:colOff>133350</xdr:colOff>
                    <xdr:row>50</xdr:row>
                    <xdr:rowOff>0</xdr:rowOff>
                  </from>
                  <to>
                    <xdr:col>28</xdr:col>
                    <xdr:colOff>228600</xdr:colOff>
                    <xdr:row>51</xdr:row>
                    <xdr:rowOff>0</xdr:rowOff>
                  </to>
                </anchor>
              </controlPr>
            </control>
          </mc:Choice>
        </mc:AlternateContent>
        <mc:AlternateContent xmlns:mc="http://schemas.openxmlformats.org/markup-compatibility/2006">
          <mc:Choice Requires="x14">
            <control shapeId="1592" r:id="rId120" name="Check Box 568">
              <controlPr defaultSize="0" autoFill="0" autoLine="0" autoPict="0">
                <anchor moveWithCells="1">
                  <from>
                    <xdr:col>27</xdr:col>
                    <xdr:colOff>133350</xdr:colOff>
                    <xdr:row>53</xdr:row>
                    <xdr:rowOff>19050</xdr:rowOff>
                  </from>
                  <to>
                    <xdr:col>28</xdr:col>
                    <xdr:colOff>228600</xdr:colOff>
                    <xdr:row>53</xdr:row>
                    <xdr:rowOff>209550</xdr:rowOff>
                  </to>
                </anchor>
              </controlPr>
            </control>
          </mc:Choice>
        </mc:AlternateContent>
        <mc:AlternateContent xmlns:mc="http://schemas.openxmlformats.org/markup-compatibility/2006">
          <mc:Choice Requires="x14">
            <control shapeId="1593" r:id="rId121" name="Check Box 569">
              <controlPr defaultSize="0" autoFill="0" autoLine="0" autoPict="0">
                <anchor moveWithCells="1">
                  <from>
                    <xdr:col>27</xdr:col>
                    <xdr:colOff>133350</xdr:colOff>
                    <xdr:row>54</xdr:row>
                    <xdr:rowOff>0</xdr:rowOff>
                  </from>
                  <to>
                    <xdr:col>28</xdr:col>
                    <xdr:colOff>228600</xdr:colOff>
                    <xdr:row>55</xdr:row>
                    <xdr:rowOff>0</xdr:rowOff>
                  </to>
                </anchor>
              </controlPr>
            </control>
          </mc:Choice>
        </mc:AlternateContent>
        <mc:AlternateContent xmlns:mc="http://schemas.openxmlformats.org/markup-compatibility/2006">
          <mc:Choice Requires="x14">
            <control shapeId="1594" r:id="rId122" name="Check Box 570">
              <controlPr defaultSize="0" autoFill="0" autoLine="0" autoPict="0">
                <anchor moveWithCells="1">
                  <from>
                    <xdr:col>27</xdr:col>
                    <xdr:colOff>133350</xdr:colOff>
                    <xdr:row>55</xdr:row>
                    <xdr:rowOff>0</xdr:rowOff>
                  </from>
                  <to>
                    <xdr:col>28</xdr:col>
                    <xdr:colOff>228600</xdr:colOff>
                    <xdr:row>56</xdr:row>
                    <xdr:rowOff>0</xdr:rowOff>
                  </to>
                </anchor>
              </controlPr>
            </control>
          </mc:Choice>
        </mc:AlternateContent>
        <mc:AlternateContent xmlns:mc="http://schemas.openxmlformats.org/markup-compatibility/2006">
          <mc:Choice Requires="x14">
            <control shapeId="1595" r:id="rId123" name="Check Box 571">
              <controlPr defaultSize="0" autoFill="0" autoLine="0" autoPict="0">
                <anchor moveWithCells="1">
                  <from>
                    <xdr:col>27</xdr:col>
                    <xdr:colOff>133350</xdr:colOff>
                    <xdr:row>56</xdr:row>
                    <xdr:rowOff>0</xdr:rowOff>
                  </from>
                  <to>
                    <xdr:col>28</xdr:col>
                    <xdr:colOff>228600</xdr:colOff>
                    <xdr:row>57</xdr:row>
                    <xdr:rowOff>0</xdr:rowOff>
                  </to>
                </anchor>
              </controlPr>
            </control>
          </mc:Choice>
        </mc:AlternateContent>
        <mc:AlternateContent xmlns:mc="http://schemas.openxmlformats.org/markup-compatibility/2006">
          <mc:Choice Requires="x14">
            <control shapeId="1596" r:id="rId124" name="Check Box 572">
              <controlPr defaultSize="0" autoFill="0" autoLine="0" autoPict="0">
                <anchor moveWithCells="1">
                  <from>
                    <xdr:col>27</xdr:col>
                    <xdr:colOff>133350</xdr:colOff>
                    <xdr:row>57</xdr:row>
                    <xdr:rowOff>0</xdr:rowOff>
                  </from>
                  <to>
                    <xdr:col>28</xdr:col>
                    <xdr:colOff>228600</xdr:colOff>
                    <xdr:row>58</xdr:row>
                    <xdr:rowOff>0</xdr:rowOff>
                  </to>
                </anchor>
              </controlPr>
            </control>
          </mc:Choice>
        </mc:AlternateContent>
        <mc:AlternateContent xmlns:mc="http://schemas.openxmlformats.org/markup-compatibility/2006">
          <mc:Choice Requires="x14">
            <control shapeId="1597" r:id="rId125" name="Check Box 573">
              <controlPr defaultSize="0" autoFill="0" autoLine="0" autoPict="0">
                <anchor moveWithCells="1">
                  <from>
                    <xdr:col>27</xdr:col>
                    <xdr:colOff>133350</xdr:colOff>
                    <xdr:row>58</xdr:row>
                    <xdr:rowOff>0</xdr:rowOff>
                  </from>
                  <to>
                    <xdr:col>28</xdr:col>
                    <xdr:colOff>228600</xdr:colOff>
                    <xdr:row>59</xdr:row>
                    <xdr:rowOff>0</xdr:rowOff>
                  </to>
                </anchor>
              </controlPr>
            </control>
          </mc:Choice>
        </mc:AlternateContent>
        <mc:AlternateContent xmlns:mc="http://schemas.openxmlformats.org/markup-compatibility/2006">
          <mc:Choice Requires="x14">
            <control shapeId="1598" r:id="rId126" name="Check Box 574">
              <controlPr defaultSize="0" autoFill="0" autoLine="0" autoPict="0">
                <anchor moveWithCells="1">
                  <from>
                    <xdr:col>27</xdr:col>
                    <xdr:colOff>133350</xdr:colOff>
                    <xdr:row>59</xdr:row>
                    <xdr:rowOff>0</xdr:rowOff>
                  </from>
                  <to>
                    <xdr:col>28</xdr:col>
                    <xdr:colOff>228600</xdr:colOff>
                    <xdr:row>60</xdr:row>
                    <xdr:rowOff>0</xdr:rowOff>
                  </to>
                </anchor>
              </controlPr>
            </control>
          </mc:Choice>
        </mc:AlternateContent>
        <mc:AlternateContent xmlns:mc="http://schemas.openxmlformats.org/markup-compatibility/2006">
          <mc:Choice Requires="x14">
            <control shapeId="1599" r:id="rId127" name="Check Box 575">
              <controlPr defaultSize="0" autoFill="0" autoLine="0" autoPict="0">
                <anchor moveWithCells="1">
                  <from>
                    <xdr:col>27</xdr:col>
                    <xdr:colOff>133350</xdr:colOff>
                    <xdr:row>60</xdr:row>
                    <xdr:rowOff>0</xdr:rowOff>
                  </from>
                  <to>
                    <xdr:col>28</xdr:col>
                    <xdr:colOff>228600</xdr:colOff>
                    <xdr:row>61</xdr:row>
                    <xdr:rowOff>0</xdr:rowOff>
                  </to>
                </anchor>
              </controlPr>
            </control>
          </mc:Choice>
        </mc:AlternateContent>
        <mc:AlternateContent xmlns:mc="http://schemas.openxmlformats.org/markup-compatibility/2006">
          <mc:Choice Requires="x14">
            <control shapeId="1600" r:id="rId128" name="Check Box 576">
              <controlPr defaultSize="0" autoFill="0" autoLine="0" autoPict="0">
                <anchor moveWithCells="1">
                  <from>
                    <xdr:col>27</xdr:col>
                    <xdr:colOff>133350</xdr:colOff>
                    <xdr:row>61</xdr:row>
                    <xdr:rowOff>0</xdr:rowOff>
                  </from>
                  <to>
                    <xdr:col>28</xdr:col>
                    <xdr:colOff>228600</xdr:colOff>
                    <xdr:row>62</xdr:row>
                    <xdr:rowOff>0</xdr:rowOff>
                  </to>
                </anchor>
              </controlPr>
            </control>
          </mc:Choice>
        </mc:AlternateContent>
        <mc:AlternateContent xmlns:mc="http://schemas.openxmlformats.org/markup-compatibility/2006">
          <mc:Choice Requires="x14">
            <control shapeId="1601" r:id="rId129" name="Check Box 577">
              <controlPr defaultSize="0" autoFill="0" autoLine="0" autoPict="0">
                <anchor moveWithCells="1">
                  <from>
                    <xdr:col>27</xdr:col>
                    <xdr:colOff>133350</xdr:colOff>
                    <xdr:row>62</xdr:row>
                    <xdr:rowOff>0</xdr:rowOff>
                  </from>
                  <to>
                    <xdr:col>28</xdr:col>
                    <xdr:colOff>228600</xdr:colOff>
                    <xdr:row>63</xdr:row>
                    <xdr:rowOff>0</xdr:rowOff>
                  </to>
                </anchor>
              </controlPr>
            </control>
          </mc:Choice>
        </mc:AlternateContent>
        <mc:AlternateContent xmlns:mc="http://schemas.openxmlformats.org/markup-compatibility/2006">
          <mc:Choice Requires="x14">
            <control shapeId="1604" r:id="rId130" name="Group Box 580">
              <controlPr defaultSize="0" print="0" autoFill="0" autoPict="0">
                <anchor moveWithCells="1">
                  <from>
                    <xdr:col>25</xdr:col>
                    <xdr:colOff>0</xdr:colOff>
                    <xdr:row>50</xdr:row>
                    <xdr:rowOff>0</xdr:rowOff>
                  </from>
                  <to>
                    <xdr:col>27</xdr:col>
                    <xdr:colOff>0</xdr:colOff>
                    <xdr:row>63</xdr:row>
                    <xdr:rowOff>0</xdr:rowOff>
                  </to>
                </anchor>
              </controlPr>
            </control>
          </mc:Choice>
        </mc:AlternateContent>
        <mc:AlternateContent xmlns:mc="http://schemas.openxmlformats.org/markup-compatibility/2006">
          <mc:Choice Requires="x14">
            <control shapeId="1605" r:id="rId131" name="Option Button 581">
              <controlPr defaultSize="0" autoFill="0" autoLine="0" autoPict="0">
                <anchor moveWithCells="1">
                  <from>
                    <xdr:col>25</xdr:col>
                    <xdr:colOff>142875</xdr:colOff>
                    <xdr:row>62</xdr:row>
                    <xdr:rowOff>0</xdr:rowOff>
                  </from>
                  <to>
                    <xdr:col>26</xdr:col>
                    <xdr:colOff>142875</xdr:colOff>
                    <xdr:row>62</xdr:row>
                    <xdr:rowOff>180975</xdr:rowOff>
                  </to>
                </anchor>
              </controlPr>
            </control>
          </mc:Choice>
        </mc:AlternateContent>
        <mc:AlternateContent xmlns:mc="http://schemas.openxmlformats.org/markup-compatibility/2006">
          <mc:Choice Requires="x14">
            <control shapeId="1606" r:id="rId132" name="Check Box 582">
              <controlPr defaultSize="0" autoFill="0" autoLine="0" autoPict="0">
                <anchor moveWithCells="1">
                  <from>
                    <xdr:col>27</xdr:col>
                    <xdr:colOff>133350</xdr:colOff>
                    <xdr:row>51</xdr:row>
                    <xdr:rowOff>0</xdr:rowOff>
                  </from>
                  <to>
                    <xdr:col>28</xdr:col>
                    <xdr:colOff>228600</xdr:colOff>
                    <xdr:row>52</xdr:row>
                    <xdr:rowOff>0</xdr:rowOff>
                  </to>
                </anchor>
              </controlPr>
            </control>
          </mc:Choice>
        </mc:AlternateContent>
        <mc:AlternateContent xmlns:mc="http://schemas.openxmlformats.org/markup-compatibility/2006">
          <mc:Choice Requires="x14">
            <control shapeId="1607" r:id="rId133" name="Check Box 583">
              <controlPr defaultSize="0" autoFill="0" autoLine="0" autoPict="0">
                <anchor moveWithCells="1">
                  <from>
                    <xdr:col>27</xdr:col>
                    <xdr:colOff>133350</xdr:colOff>
                    <xdr:row>52</xdr:row>
                    <xdr:rowOff>0</xdr:rowOff>
                  </from>
                  <to>
                    <xdr:col>28</xdr:col>
                    <xdr:colOff>228600</xdr:colOff>
                    <xdr:row>52</xdr:row>
                    <xdr:rowOff>190500</xdr:rowOff>
                  </to>
                </anchor>
              </controlPr>
            </control>
          </mc:Choice>
        </mc:AlternateContent>
        <mc:AlternateContent xmlns:mc="http://schemas.openxmlformats.org/markup-compatibility/2006">
          <mc:Choice Requires="x14">
            <control shapeId="1608" r:id="rId134" name="Check Box 584">
              <controlPr defaultSize="0" autoFill="0" autoLine="0" autoPict="0">
                <anchor moveWithCells="1">
                  <from>
                    <xdr:col>28</xdr:col>
                    <xdr:colOff>0</xdr:colOff>
                    <xdr:row>536</xdr:row>
                    <xdr:rowOff>9525</xdr:rowOff>
                  </from>
                  <to>
                    <xdr:col>29</xdr:col>
                    <xdr:colOff>0</xdr:colOff>
                    <xdr:row>537</xdr:row>
                    <xdr:rowOff>9525</xdr:rowOff>
                  </to>
                </anchor>
              </controlPr>
            </control>
          </mc:Choice>
        </mc:AlternateContent>
        <mc:AlternateContent xmlns:mc="http://schemas.openxmlformats.org/markup-compatibility/2006">
          <mc:Choice Requires="x14">
            <control shapeId="1609" r:id="rId135" name="Check Box 585">
              <controlPr defaultSize="0" autoFill="0" autoLine="0" autoPict="0">
                <anchor moveWithCells="1">
                  <from>
                    <xdr:col>28</xdr:col>
                    <xdr:colOff>0</xdr:colOff>
                    <xdr:row>537</xdr:row>
                    <xdr:rowOff>9525</xdr:rowOff>
                  </from>
                  <to>
                    <xdr:col>29</xdr:col>
                    <xdr:colOff>0</xdr:colOff>
                    <xdr:row>538</xdr:row>
                    <xdr:rowOff>9525</xdr:rowOff>
                  </to>
                </anchor>
              </controlPr>
            </control>
          </mc:Choice>
        </mc:AlternateContent>
        <mc:AlternateContent xmlns:mc="http://schemas.openxmlformats.org/markup-compatibility/2006">
          <mc:Choice Requires="x14">
            <control shapeId="1610" r:id="rId136" name="Check Box 586">
              <controlPr defaultSize="0" autoFill="0" autoLine="0" autoPict="0">
                <anchor moveWithCells="1">
                  <from>
                    <xdr:col>28</xdr:col>
                    <xdr:colOff>0</xdr:colOff>
                    <xdr:row>538</xdr:row>
                    <xdr:rowOff>9525</xdr:rowOff>
                  </from>
                  <to>
                    <xdr:col>29</xdr:col>
                    <xdr:colOff>0</xdr:colOff>
                    <xdr:row>539</xdr:row>
                    <xdr:rowOff>9525</xdr:rowOff>
                  </to>
                </anchor>
              </controlPr>
            </control>
          </mc:Choice>
        </mc:AlternateContent>
        <mc:AlternateContent xmlns:mc="http://schemas.openxmlformats.org/markup-compatibility/2006">
          <mc:Choice Requires="x14">
            <control shapeId="1611" r:id="rId137" name="Check Box 587">
              <controlPr defaultSize="0" autoFill="0" autoLine="0" autoPict="0">
                <anchor moveWithCells="1">
                  <from>
                    <xdr:col>28</xdr:col>
                    <xdr:colOff>0</xdr:colOff>
                    <xdr:row>539</xdr:row>
                    <xdr:rowOff>9525</xdr:rowOff>
                  </from>
                  <to>
                    <xdr:col>29</xdr:col>
                    <xdr:colOff>0</xdr:colOff>
                    <xdr:row>540</xdr:row>
                    <xdr:rowOff>9525</xdr:rowOff>
                  </to>
                </anchor>
              </controlPr>
            </control>
          </mc:Choice>
        </mc:AlternateContent>
        <mc:AlternateContent xmlns:mc="http://schemas.openxmlformats.org/markup-compatibility/2006">
          <mc:Choice Requires="x14">
            <control shapeId="1612" r:id="rId138" name="Check Box 588">
              <controlPr defaultSize="0" autoFill="0" autoLine="0" autoPict="0">
                <anchor moveWithCells="1">
                  <from>
                    <xdr:col>28</xdr:col>
                    <xdr:colOff>0</xdr:colOff>
                    <xdr:row>541</xdr:row>
                    <xdr:rowOff>9525</xdr:rowOff>
                  </from>
                  <to>
                    <xdr:col>29</xdr:col>
                    <xdr:colOff>0</xdr:colOff>
                    <xdr:row>542</xdr:row>
                    <xdr:rowOff>9525</xdr:rowOff>
                  </to>
                </anchor>
              </controlPr>
            </control>
          </mc:Choice>
        </mc:AlternateContent>
        <mc:AlternateContent xmlns:mc="http://schemas.openxmlformats.org/markup-compatibility/2006">
          <mc:Choice Requires="x14">
            <control shapeId="1613" r:id="rId139" name="Check Box 589">
              <controlPr defaultSize="0" autoFill="0" autoLine="0" autoPict="0">
                <anchor moveWithCells="1">
                  <from>
                    <xdr:col>28</xdr:col>
                    <xdr:colOff>9525</xdr:colOff>
                    <xdr:row>540</xdr:row>
                    <xdr:rowOff>152400</xdr:rowOff>
                  </from>
                  <to>
                    <xdr:col>28</xdr:col>
                    <xdr:colOff>228600</xdr:colOff>
                    <xdr:row>540</xdr:row>
                    <xdr:rowOff>400050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Y124"/>
  <sheetViews>
    <sheetView showGridLines="0" zoomScaleNormal="100" zoomScaleSheetLayoutView="100" workbookViewId="0"/>
  </sheetViews>
  <sheetFormatPr baseColWidth="10" defaultRowHeight="12.75" x14ac:dyDescent="0.2"/>
  <cols>
    <col min="1" max="1" width="4.5" style="5" customWidth="1"/>
    <col min="2" max="2" width="5.625" style="5" hidden="1" customWidth="1"/>
    <col min="3" max="3" width="0.75" style="5" customWidth="1"/>
    <col min="4" max="4" width="6.5" style="6" customWidth="1"/>
    <col min="5" max="5" width="18.625" style="6" customWidth="1"/>
    <col min="6" max="6" width="63.375" style="5" customWidth="1"/>
    <col min="7" max="7" width="12.125" style="5" customWidth="1"/>
    <col min="8" max="8" width="10" style="5" customWidth="1"/>
    <col min="9" max="9" width="11.75" style="5" customWidth="1"/>
    <col min="10" max="10" width="4.25" style="5" hidden="1" customWidth="1"/>
    <col min="11" max="11" width="23.125" style="5" hidden="1" customWidth="1"/>
    <col min="12" max="12" width="15.375" style="11" hidden="1" customWidth="1"/>
    <col min="13" max="13" width="7.375" style="5" hidden="1" customWidth="1"/>
    <col min="14" max="14" width="6.375" style="5" hidden="1" customWidth="1"/>
    <col min="15" max="16" width="5.125" style="5" hidden="1" customWidth="1"/>
    <col min="17" max="17" width="3.875" style="5" hidden="1" customWidth="1"/>
    <col min="18" max="18" width="3.375" style="5" hidden="1" customWidth="1"/>
    <col min="19" max="20" width="10" style="5" hidden="1" customWidth="1"/>
    <col min="21" max="21" width="10" style="5" customWidth="1"/>
    <col min="22" max="22" width="3" style="5" customWidth="1"/>
    <col min="23" max="257" width="11" style="5"/>
    <col min="258" max="258" width="4.5" style="5" customWidth="1"/>
    <col min="259" max="259" width="0" style="5" hidden="1" customWidth="1"/>
    <col min="260" max="260" width="0.75" style="5" customWidth="1"/>
    <col min="261" max="261" width="6.5" style="5" customWidth="1"/>
    <col min="262" max="262" width="18.625" style="5" customWidth="1"/>
    <col min="263" max="263" width="63.75" style="5" customWidth="1"/>
    <col min="264" max="264" width="10" style="5" customWidth="1"/>
    <col min="265" max="265" width="11.25" style="5" customWidth="1"/>
    <col min="266" max="266" width="4.25" style="5" customWidth="1"/>
    <col min="267" max="267" width="88.25" style="5" customWidth="1"/>
    <col min="268" max="268" width="15.375" style="5" customWidth="1"/>
    <col min="269" max="269" width="7.375" style="5" customWidth="1"/>
    <col min="270" max="270" width="6.375" style="5" customWidth="1"/>
    <col min="271" max="272" width="5.125" style="5" customWidth="1"/>
    <col min="273" max="273" width="3.875" style="5" customWidth="1"/>
    <col min="274" max="274" width="3.375" style="5" customWidth="1"/>
    <col min="275" max="277" width="10" style="5" customWidth="1"/>
    <col min="278" max="513" width="11" style="5"/>
    <col min="514" max="514" width="4.5" style="5" customWidth="1"/>
    <col min="515" max="515" width="0" style="5" hidden="1" customWidth="1"/>
    <col min="516" max="516" width="0.75" style="5" customWidth="1"/>
    <col min="517" max="517" width="6.5" style="5" customWidth="1"/>
    <col min="518" max="518" width="18.625" style="5" customWidth="1"/>
    <col min="519" max="519" width="63.75" style="5" customWidth="1"/>
    <col min="520" max="520" width="10" style="5" customWidth="1"/>
    <col min="521" max="521" width="11.25" style="5" customWidth="1"/>
    <col min="522" max="522" width="4.25" style="5" customWidth="1"/>
    <col min="523" max="523" width="88.25" style="5" customWidth="1"/>
    <col min="524" max="524" width="15.375" style="5" customWidth="1"/>
    <col min="525" max="525" width="7.375" style="5" customWidth="1"/>
    <col min="526" max="526" width="6.375" style="5" customWidth="1"/>
    <col min="527" max="528" width="5.125" style="5" customWidth="1"/>
    <col min="529" max="529" width="3.875" style="5" customWidth="1"/>
    <col min="530" max="530" width="3.375" style="5" customWidth="1"/>
    <col min="531" max="533" width="10" style="5" customWidth="1"/>
    <col min="534" max="769" width="11" style="5"/>
    <col min="770" max="770" width="4.5" style="5" customWidth="1"/>
    <col min="771" max="771" width="0" style="5" hidden="1" customWidth="1"/>
    <col min="772" max="772" width="0.75" style="5" customWidth="1"/>
    <col min="773" max="773" width="6.5" style="5" customWidth="1"/>
    <col min="774" max="774" width="18.625" style="5" customWidth="1"/>
    <col min="775" max="775" width="63.75" style="5" customWidth="1"/>
    <col min="776" max="776" width="10" style="5" customWidth="1"/>
    <col min="777" max="777" width="11.25" style="5" customWidth="1"/>
    <col min="778" max="778" width="4.25" style="5" customWidth="1"/>
    <col min="779" max="779" width="88.25" style="5" customWidth="1"/>
    <col min="780" max="780" width="15.375" style="5" customWidth="1"/>
    <col min="781" max="781" width="7.375" style="5" customWidth="1"/>
    <col min="782" max="782" width="6.375" style="5" customWidth="1"/>
    <col min="783" max="784" width="5.125" style="5" customWidth="1"/>
    <col min="785" max="785" width="3.875" style="5" customWidth="1"/>
    <col min="786" max="786" width="3.375" style="5" customWidth="1"/>
    <col min="787" max="789" width="10" style="5" customWidth="1"/>
    <col min="790" max="1025" width="11" style="5"/>
    <col min="1026" max="1026" width="4.5" style="5" customWidth="1"/>
    <col min="1027" max="1027" width="0" style="5" hidden="1" customWidth="1"/>
    <col min="1028" max="1028" width="0.75" style="5" customWidth="1"/>
    <col min="1029" max="1029" width="6.5" style="5" customWidth="1"/>
    <col min="1030" max="1030" width="18.625" style="5" customWidth="1"/>
    <col min="1031" max="1031" width="63.75" style="5" customWidth="1"/>
    <col min="1032" max="1032" width="10" style="5" customWidth="1"/>
    <col min="1033" max="1033" width="11.25" style="5" customWidth="1"/>
    <col min="1034" max="1034" width="4.25" style="5" customWidth="1"/>
    <col min="1035" max="1035" width="88.25" style="5" customWidth="1"/>
    <col min="1036" max="1036" width="15.375" style="5" customWidth="1"/>
    <col min="1037" max="1037" width="7.375" style="5" customWidth="1"/>
    <col min="1038" max="1038" width="6.375" style="5" customWidth="1"/>
    <col min="1039" max="1040" width="5.125" style="5" customWidth="1"/>
    <col min="1041" max="1041" width="3.875" style="5" customWidth="1"/>
    <col min="1042" max="1042" width="3.375" style="5" customWidth="1"/>
    <col min="1043" max="1045" width="10" style="5" customWidth="1"/>
    <col min="1046" max="1281" width="11" style="5"/>
    <col min="1282" max="1282" width="4.5" style="5" customWidth="1"/>
    <col min="1283" max="1283" width="0" style="5" hidden="1" customWidth="1"/>
    <col min="1284" max="1284" width="0.75" style="5" customWidth="1"/>
    <col min="1285" max="1285" width="6.5" style="5" customWidth="1"/>
    <col min="1286" max="1286" width="18.625" style="5" customWidth="1"/>
    <col min="1287" max="1287" width="63.75" style="5" customWidth="1"/>
    <col min="1288" max="1288" width="10" style="5" customWidth="1"/>
    <col min="1289" max="1289" width="11.25" style="5" customWidth="1"/>
    <col min="1290" max="1290" width="4.25" style="5" customWidth="1"/>
    <col min="1291" max="1291" width="88.25" style="5" customWidth="1"/>
    <col min="1292" max="1292" width="15.375" style="5" customWidth="1"/>
    <col min="1293" max="1293" width="7.375" style="5" customWidth="1"/>
    <col min="1294" max="1294" width="6.375" style="5" customWidth="1"/>
    <col min="1295" max="1296" width="5.125" style="5" customWidth="1"/>
    <col min="1297" max="1297" width="3.875" style="5" customWidth="1"/>
    <col min="1298" max="1298" width="3.375" style="5" customWidth="1"/>
    <col min="1299" max="1301" width="10" style="5" customWidth="1"/>
    <col min="1302" max="1537" width="11" style="5"/>
    <col min="1538" max="1538" width="4.5" style="5" customWidth="1"/>
    <col min="1539" max="1539" width="0" style="5" hidden="1" customWidth="1"/>
    <col min="1540" max="1540" width="0.75" style="5" customWidth="1"/>
    <col min="1541" max="1541" width="6.5" style="5" customWidth="1"/>
    <col min="1542" max="1542" width="18.625" style="5" customWidth="1"/>
    <col min="1543" max="1543" width="63.75" style="5" customWidth="1"/>
    <col min="1544" max="1544" width="10" style="5" customWidth="1"/>
    <col min="1545" max="1545" width="11.25" style="5" customWidth="1"/>
    <col min="1546" max="1546" width="4.25" style="5" customWidth="1"/>
    <col min="1547" max="1547" width="88.25" style="5" customWidth="1"/>
    <col min="1548" max="1548" width="15.375" style="5" customWidth="1"/>
    <col min="1549" max="1549" width="7.375" style="5" customWidth="1"/>
    <col min="1550" max="1550" width="6.375" style="5" customWidth="1"/>
    <col min="1551" max="1552" width="5.125" style="5" customWidth="1"/>
    <col min="1553" max="1553" width="3.875" style="5" customWidth="1"/>
    <col min="1554" max="1554" width="3.375" style="5" customWidth="1"/>
    <col min="1555" max="1557" width="10" style="5" customWidth="1"/>
    <col min="1558" max="1793" width="11" style="5"/>
    <col min="1794" max="1794" width="4.5" style="5" customWidth="1"/>
    <col min="1795" max="1795" width="0" style="5" hidden="1" customWidth="1"/>
    <col min="1796" max="1796" width="0.75" style="5" customWidth="1"/>
    <col min="1797" max="1797" width="6.5" style="5" customWidth="1"/>
    <col min="1798" max="1798" width="18.625" style="5" customWidth="1"/>
    <col min="1799" max="1799" width="63.75" style="5" customWidth="1"/>
    <col min="1800" max="1800" width="10" style="5" customWidth="1"/>
    <col min="1801" max="1801" width="11.25" style="5" customWidth="1"/>
    <col min="1802" max="1802" width="4.25" style="5" customWidth="1"/>
    <col min="1803" max="1803" width="88.25" style="5" customWidth="1"/>
    <col min="1804" max="1804" width="15.375" style="5" customWidth="1"/>
    <col min="1805" max="1805" width="7.375" style="5" customWidth="1"/>
    <col min="1806" max="1806" width="6.375" style="5" customWidth="1"/>
    <col min="1807" max="1808" width="5.125" style="5" customWidth="1"/>
    <col min="1809" max="1809" width="3.875" style="5" customWidth="1"/>
    <col min="1810" max="1810" width="3.375" style="5" customWidth="1"/>
    <col min="1811" max="1813" width="10" style="5" customWidth="1"/>
    <col min="1814" max="2049" width="11" style="5"/>
    <col min="2050" max="2050" width="4.5" style="5" customWidth="1"/>
    <col min="2051" max="2051" width="0" style="5" hidden="1" customWidth="1"/>
    <col min="2052" max="2052" width="0.75" style="5" customWidth="1"/>
    <col min="2053" max="2053" width="6.5" style="5" customWidth="1"/>
    <col min="2054" max="2054" width="18.625" style="5" customWidth="1"/>
    <col min="2055" max="2055" width="63.75" style="5" customWidth="1"/>
    <col min="2056" max="2056" width="10" style="5" customWidth="1"/>
    <col min="2057" max="2057" width="11.25" style="5" customWidth="1"/>
    <col min="2058" max="2058" width="4.25" style="5" customWidth="1"/>
    <col min="2059" max="2059" width="88.25" style="5" customWidth="1"/>
    <col min="2060" max="2060" width="15.375" style="5" customWidth="1"/>
    <col min="2061" max="2061" width="7.375" style="5" customWidth="1"/>
    <col min="2062" max="2062" width="6.375" style="5" customWidth="1"/>
    <col min="2063" max="2064" width="5.125" style="5" customWidth="1"/>
    <col min="2065" max="2065" width="3.875" style="5" customWidth="1"/>
    <col min="2066" max="2066" width="3.375" style="5" customWidth="1"/>
    <col min="2067" max="2069" width="10" style="5" customWidth="1"/>
    <col min="2070" max="2305" width="11" style="5"/>
    <col min="2306" max="2306" width="4.5" style="5" customWidth="1"/>
    <col min="2307" max="2307" width="0" style="5" hidden="1" customWidth="1"/>
    <col min="2308" max="2308" width="0.75" style="5" customWidth="1"/>
    <col min="2309" max="2309" width="6.5" style="5" customWidth="1"/>
    <col min="2310" max="2310" width="18.625" style="5" customWidth="1"/>
    <col min="2311" max="2311" width="63.75" style="5" customWidth="1"/>
    <col min="2312" max="2312" width="10" style="5" customWidth="1"/>
    <col min="2313" max="2313" width="11.25" style="5" customWidth="1"/>
    <col min="2314" max="2314" width="4.25" style="5" customWidth="1"/>
    <col min="2315" max="2315" width="88.25" style="5" customWidth="1"/>
    <col min="2316" max="2316" width="15.375" style="5" customWidth="1"/>
    <col min="2317" max="2317" width="7.375" style="5" customWidth="1"/>
    <col min="2318" max="2318" width="6.375" style="5" customWidth="1"/>
    <col min="2319" max="2320" width="5.125" style="5" customWidth="1"/>
    <col min="2321" max="2321" width="3.875" style="5" customWidth="1"/>
    <col min="2322" max="2322" width="3.375" style="5" customWidth="1"/>
    <col min="2323" max="2325" width="10" style="5" customWidth="1"/>
    <col min="2326" max="2561" width="11" style="5"/>
    <col min="2562" max="2562" width="4.5" style="5" customWidth="1"/>
    <col min="2563" max="2563" width="0" style="5" hidden="1" customWidth="1"/>
    <col min="2564" max="2564" width="0.75" style="5" customWidth="1"/>
    <col min="2565" max="2565" width="6.5" style="5" customWidth="1"/>
    <col min="2566" max="2566" width="18.625" style="5" customWidth="1"/>
    <col min="2567" max="2567" width="63.75" style="5" customWidth="1"/>
    <col min="2568" max="2568" width="10" style="5" customWidth="1"/>
    <col min="2569" max="2569" width="11.25" style="5" customWidth="1"/>
    <col min="2570" max="2570" width="4.25" style="5" customWidth="1"/>
    <col min="2571" max="2571" width="88.25" style="5" customWidth="1"/>
    <col min="2572" max="2572" width="15.375" style="5" customWidth="1"/>
    <col min="2573" max="2573" width="7.375" style="5" customWidth="1"/>
    <col min="2574" max="2574" width="6.375" style="5" customWidth="1"/>
    <col min="2575" max="2576" width="5.125" style="5" customWidth="1"/>
    <col min="2577" max="2577" width="3.875" style="5" customWidth="1"/>
    <col min="2578" max="2578" width="3.375" style="5" customWidth="1"/>
    <col min="2579" max="2581" width="10" style="5" customWidth="1"/>
    <col min="2582" max="2817" width="11" style="5"/>
    <col min="2818" max="2818" width="4.5" style="5" customWidth="1"/>
    <col min="2819" max="2819" width="0" style="5" hidden="1" customWidth="1"/>
    <col min="2820" max="2820" width="0.75" style="5" customWidth="1"/>
    <col min="2821" max="2821" width="6.5" style="5" customWidth="1"/>
    <col min="2822" max="2822" width="18.625" style="5" customWidth="1"/>
    <col min="2823" max="2823" width="63.75" style="5" customWidth="1"/>
    <col min="2824" max="2824" width="10" style="5" customWidth="1"/>
    <col min="2825" max="2825" width="11.25" style="5" customWidth="1"/>
    <col min="2826" max="2826" width="4.25" style="5" customWidth="1"/>
    <col min="2827" max="2827" width="88.25" style="5" customWidth="1"/>
    <col min="2828" max="2828" width="15.375" style="5" customWidth="1"/>
    <col min="2829" max="2829" width="7.375" style="5" customWidth="1"/>
    <col min="2830" max="2830" width="6.375" style="5" customWidth="1"/>
    <col min="2831" max="2832" width="5.125" style="5" customWidth="1"/>
    <col min="2833" max="2833" width="3.875" style="5" customWidth="1"/>
    <col min="2834" max="2834" width="3.375" style="5" customWidth="1"/>
    <col min="2835" max="2837" width="10" style="5" customWidth="1"/>
    <col min="2838" max="3073" width="11" style="5"/>
    <col min="3074" max="3074" width="4.5" style="5" customWidth="1"/>
    <col min="3075" max="3075" width="0" style="5" hidden="1" customWidth="1"/>
    <col min="3076" max="3076" width="0.75" style="5" customWidth="1"/>
    <col min="3077" max="3077" width="6.5" style="5" customWidth="1"/>
    <col min="3078" max="3078" width="18.625" style="5" customWidth="1"/>
    <col min="3079" max="3079" width="63.75" style="5" customWidth="1"/>
    <col min="3080" max="3080" width="10" style="5" customWidth="1"/>
    <col min="3081" max="3081" width="11.25" style="5" customWidth="1"/>
    <col min="3082" max="3082" width="4.25" style="5" customWidth="1"/>
    <col min="3083" max="3083" width="88.25" style="5" customWidth="1"/>
    <col min="3084" max="3084" width="15.375" style="5" customWidth="1"/>
    <col min="3085" max="3085" width="7.375" style="5" customWidth="1"/>
    <col min="3086" max="3086" width="6.375" style="5" customWidth="1"/>
    <col min="3087" max="3088" width="5.125" style="5" customWidth="1"/>
    <col min="3089" max="3089" width="3.875" style="5" customWidth="1"/>
    <col min="3090" max="3090" width="3.375" style="5" customWidth="1"/>
    <col min="3091" max="3093" width="10" style="5" customWidth="1"/>
    <col min="3094" max="3329" width="11" style="5"/>
    <col min="3330" max="3330" width="4.5" style="5" customWidth="1"/>
    <col min="3331" max="3331" width="0" style="5" hidden="1" customWidth="1"/>
    <col min="3332" max="3332" width="0.75" style="5" customWidth="1"/>
    <col min="3333" max="3333" width="6.5" style="5" customWidth="1"/>
    <col min="3334" max="3334" width="18.625" style="5" customWidth="1"/>
    <col min="3335" max="3335" width="63.75" style="5" customWidth="1"/>
    <col min="3336" max="3336" width="10" style="5" customWidth="1"/>
    <col min="3337" max="3337" width="11.25" style="5" customWidth="1"/>
    <col min="3338" max="3338" width="4.25" style="5" customWidth="1"/>
    <col min="3339" max="3339" width="88.25" style="5" customWidth="1"/>
    <col min="3340" max="3340" width="15.375" style="5" customWidth="1"/>
    <col min="3341" max="3341" width="7.375" style="5" customWidth="1"/>
    <col min="3342" max="3342" width="6.375" style="5" customWidth="1"/>
    <col min="3343" max="3344" width="5.125" style="5" customWidth="1"/>
    <col min="3345" max="3345" width="3.875" style="5" customWidth="1"/>
    <col min="3346" max="3346" width="3.375" style="5" customWidth="1"/>
    <col min="3347" max="3349" width="10" style="5" customWidth="1"/>
    <col min="3350" max="3585" width="11" style="5"/>
    <col min="3586" max="3586" width="4.5" style="5" customWidth="1"/>
    <col min="3587" max="3587" width="0" style="5" hidden="1" customWidth="1"/>
    <col min="3588" max="3588" width="0.75" style="5" customWidth="1"/>
    <col min="3589" max="3589" width="6.5" style="5" customWidth="1"/>
    <col min="3590" max="3590" width="18.625" style="5" customWidth="1"/>
    <col min="3591" max="3591" width="63.75" style="5" customWidth="1"/>
    <col min="3592" max="3592" width="10" style="5" customWidth="1"/>
    <col min="3593" max="3593" width="11.25" style="5" customWidth="1"/>
    <col min="3594" max="3594" width="4.25" style="5" customWidth="1"/>
    <col min="3595" max="3595" width="88.25" style="5" customWidth="1"/>
    <col min="3596" max="3596" width="15.375" style="5" customWidth="1"/>
    <col min="3597" max="3597" width="7.375" style="5" customWidth="1"/>
    <col min="3598" max="3598" width="6.375" style="5" customWidth="1"/>
    <col min="3599" max="3600" width="5.125" style="5" customWidth="1"/>
    <col min="3601" max="3601" width="3.875" style="5" customWidth="1"/>
    <col min="3602" max="3602" width="3.375" style="5" customWidth="1"/>
    <col min="3603" max="3605" width="10" style="5" customWidth="1"/>
    <col min="3606" max="3841" width="11" style="5"/>
    <col min="3842" max="3842" width="4.5" style="5" customWidth="1"/>
    <col min="3843" max="3843" width="0" style="5" hidden="1" customWidth="1"/>
    <col min="3844" max="3844" width="0.75" style="5" customWidth="1"/>
    <col min="3845" max="3845" width="6.5" style="5" customWidth="1"/>
    <col min="3846" max="3846" width="18.625" style="5" customWidth="1"/>
    <col min="3847" max="3847" width="63.75" style="5" customWidth="1"/>
    <col min="3848" max="3848" width="10" style="5" customWidth="1"/>
    <col min="3849" max="3849" width="11.25" style="5" customWidth="1"/>
    <col min="3850" max="3850" width="4.25" style="5" customWidth="1"/>
    <col min="3851" max="3851" width="88.25" style="5" customWidth="1"/>
    <col min="3852" max="3852" width="15.375" style="5" customWidth="1"/>
    <col min="3853" max="3853" width="7.375" style="5" customWidth="1"/>
    <col min="3854" max="3854" width="6.375" style="5" customWidth="1"/>
    <col min="3855" max="3856" width="5.125" style="5" customWidth="1"/>
    <col min="3857" max="3857" width="3.875" style="5" customWidth="1"/>
    <col min="3858" max="3858" width="3.375" style="5" customWidth="1"/>
    <col min="3859" max="3861" width="10" style="5" customWidth="1"/>
    <col min="3862" max="4097" width="11" style="5"/>
    <col min="4098" max="4098" width="4.5" style="5" customWidth="1"/>
    <col min="4099" max="4099" width="0" style="5" hidden="1" customWidth="1"/>
    <col min="4100" max="4100" width="0.75" style="5" customWidth="1"/>
    <col min="4101" max="4101" width="6.5" style="5" customWidth="1"/>
    <col min="4102" max="4102" width="18.625" style="5" customWidth="1"/>
    <col min="4103" max="4103" width="63.75" style="5" customWidth="1"/>
    <col min="4104" max="4104" width="10" style="5" customWidth="1"/>
    <col min="4105" max="4105" width="11.25" style="5" customWidth="1"/>
    <col min="4106" max="4106" width="4.25" style="5" customWidth="1"/>
    <col min="4107" max="4107" width="88.25" style="5" customWidth="1"/>
    <col min="4108" max="4108" width="15.375" style="5" customWidth="1"/>
    <col min="4109" max="4109" width="7.375" style="5" customWidth="1"/>
    <col min="4110" max="4110" width="6.375" style="5" customWidth="1"/>
    <col min="4111" max="4112" width="5.125" style="5" customWidth="1"/>
    <col min="4113" max="4113" width="3.875" style="5" customWidth="1"/>
    <col min="4114" max="4114" width="3.375" style="5" customWidth="1"/>
    <col min="4115" max="4117" width="10" style="5" customWidth="1"/>
    <col min="4118" max="4353" width="11" style="5"/>
    <col min="4354" max="4354" width="4.5" style="5" customWidth="1"/>
    <col min="4355" max="4355" width="0" style="5" hidden="1" customWidth="1"/>
    <col min="4356" max="4356" width="0.75" style="5" customWidth="1"/>
    <col min="4357" max="4357" width="6.5" style="5" customWidth="1"/>
    <col min="4358" max="4358" width="18.625" style="5" customWidth="1"/>
    <col min="4359" max="4359" width="63.75" style="5" customWidth="1"/>
    <col min="4360" max="4360" width="10" style="5" customWidth="1"/>
    <col min="4361" max="4361" width="11.25" style="5" customWidth="1"/>
    <col min="4362" max="4362" width="4.25" style="5" customWidth="1"/>
    <col min="4363" max="4363" width="88.25" style="5" customWidth="1"/>
    <col min="4364" max="4364" width="15.375" style="5" customWidth="1"/>
    <col min="4365" max="4365" width="7.375" style="5" customWidth="1"/>
    <col min="4366" max="4366" width="6.375" style="5" customWidth="1"/>
    <col min="4367" max="4368" width="5.125" style="5" customWidth="1"/>
    <col min="4369" max="4369" width="3.875" style="5" customWidth="1"/>
    <col min="4370" max="4370" width="3.375" style="5" customWidth="1"/>
    <col min="4371" max="4373" width="10" style="5" customWidth="1"/>
    <col min="4374" max="4609" width="11" style="5"/>
    <col min="4610" max="4610" width="4.5" style="5" customWidth="1"/>
    <col min="4611" max="4611" width="0" style="5" hidden="1" customWidth="1"/>
    <col min="4612" max="4612" width="0.75" style="5" customWidth="1"/>
    <col min="4613" max="4613" width="6.5" style="5" customWidth="1"/>
    <col min="4614" max="4614" width="18.625" style="5" customWidth="1"/>
    <col min="4615" max="4615" width="63.75" style="5" customWidth="1"/>
    <col min="4616" max="4616" width="10" style="5" customWidth="1"/>
    <col min="4617" max="4617" width="11.25" style="5" customWidth="1"/>
    <col min="4618" max="4618" width="4.25" style="5" customWidth="1"/>
    <col min="4619" max="4619" width="88.25" style="5" customWidth="1"/>
    <col min="4620" max="4620" width="15.375" style="5" customWidth="1"/>
    <col min="4621" max="4621" width="7.375" style="5" customWidth="1"/>
    <col min="4622" max="4622" width="6.375" style="5" customWidth="1"/>
    <col min="4623" max="4624" width="5.125" style="5" customWidth="1"/>
    <col min="4625" max="4625" width="3.875" style="5" customWidth="1"/>
    <col min="4626" max="4626" width="3.375" style="5" customWidth="1"/>
    <col min="4627" max="4629" width="10" style="5" customWidth="1"/>
    <col min="4630" max="4865" width="11" style="5"/>
    <col min="4866" max="4866" width="4.5" style="5" customWidth="1"/>
    <col min="4867" max="4867" width="0" style="5" hidden="1" customWidth="1"/>
    <col min="4868" max="4868" width="0.75" style="5" customWidth="1"/>
    <col min="4869" max="4869" width="6.5" style="5" customWidth="1"/>
    <col min="4870" max="4870" width="18.625" style="5" customWidth="1"/>
    <col min="4871" max="4871" width="63.75" style="5" customWidth="1"/>
    <col min="4872" max="4872" width="10" style="5" customWidth="1"/>
    <col min="4873" max="4873" width="11.25" style="5" customWidth="1"/>
    <col min="4874" max="4874" width="4.25" style="5" customWidth="1"/>
    <col min="4875" max="4875" width="88.25" style="5" customWidth="1"/>
    <col min="4876" max="4876" width="15.375" style="5" customWidth="1"/>
    <col min="4877" max="4877" width="7.375" style="5" customWidth="1"/>
    <col min="4878" max="4878" width="6.375" style="5" customWidth="1"/>
    <col min="4879" max="4880" width="5.125" style="5" customWidth="1"/>
    <col min="4881" max="4881" width="3.875" style="5" customWidth="1"/>
    <col min="4882" max="4882" width="3.375" style="5" customWidth="1"/>
    <col min="4883" max="4885" width="10" style="5" customWidth="1"/>
    <col min="4886" max="5121" width="11" style="5"/>
    <col min="5122" max="5122" width="4.5" style="5" customWidth="1"/>
    <col min="5123" max="5123" width="0" style="5" hidden="1" customWidth="1"/>
    <col min="5124" max="5124" width="0.75" style="5" customWidth="1"/>
    <col min="5125" max="5125" width="6.5" style="5" customWidth="1"/>
    <col min="5126" max="5126" width="18.625" style="5" customWidth="1"/>
    <col min="5127" max="5127" width="63.75" style="5" customWidth="1"/>
    <col min="5128" max="5128" width="10" style="5" customWidth="1"/>
    <col min="5129" max="5129" width="11.25" style="5" customWidth="1"/>
    <col min="5130" max="5130" width="4.25" style="5" customWidth="1"/>
    <col min="5131" max="5131" width="88.25" style="5" customWidth="1"/>
    <col min="5132" max="5132" width="15.375" style="5" customWidth="1"/>
    <col min="5133" max="5133" width="7.375" style="5" customWidth="1"/>
    <col min="5134" max="5134" width="6.375" style="5" customWidth="1"/>
    <col min="5135" max="5136" width="5.125" style="5" customWidth="1"/>
    <col min="5137" max="5137" width="3.875" style="5" customWidth="1"/>
    <col min="5138" max="5138" width="3.375" style="5" customWidth="1"/>
    <col min="5139" max="5141" width="10" style="5" customWidth="1"/>
    <col min="5142" max="5377" width="11" style="5"/>
    <col min="5378" max="5378" width="4.5" style="5" customWidth="1"/>
    <col min="5379" max="5379" width="0" style="5" hidden="1" customWidth="1"/>
    <col min="5380" max="5380" width="0.75" style="5" customWidth="1"/>
    <col min="5381" max="5381" width="6.5" style="5" customWidth="1"/>
    <col min="5382" max="5382" width="18.625" style="5" customWidth="1"/>
    <col min="5383" max="5383" width="63.75" style="5" customWidth="1"/>
    <col min="5384" max="5384" width="10" style="5" customWidth="1"/>
    <col min="5385" max="5385" width="11.25" style="5" customWidth="1"/>
    <col min="5386" max="5386" width="4.25" style="5" customWidth="1"/>
    <col min="5387" max="5387" width="88.25" style="5" customWidth="1"/>
    <col min="5388" max="5388" width="15.375" style="5" customWidth="1"/>
    <col min="5389" max="5389" width="7.375" style="5" customWidth="1"/>
    <col min="5390" max="5390" width="6.375" style="5" customWidth="1"/>
    <col min="5391" max="5392" width="5.125" style="5" customWidth="1"/>
    <col min="5393" max="5393" width="3.875" style="5" customWidth="1"/>
    <col min="5394" max="5394" width="3.375" style="5" customWidth="1"/>
    <col min="5395" max="5397" width="10" style="5" customWidth="1"/>
    <col min="5398" max="5633" width="11" style="5"/>
    <col min="5634" max="5634" width="4.5" style="5" customWidth="1"/>
    <col min="5635" max="5635" width="0" style="5" hidden="1" customWidth="1"/>
    <col min="5636" max="5636" width="0.75" style="5" customWidth="1"/>
    <col min="5637" max="5637" width="6.5" style="5" customWidth="1"/>
    <col min="5638" max="5638" width="18.625" style="5" customWidth="1"/>
    <col min="5639" max="5639" width="63.75" style="5" customWidth="1"/>
    <col min="5640" max="5640" width="10" style="5" customWidth="1"/>
    <col min="5641" max="5641" width="11.25" style="5" customWidth="1"/>
    <col min="5642" max="5642" width="4.25" style="5" customWidth="1"/>
    <col min="5643" max="5643" width="88.25" style="5" customWidth="1"/>
    <col min="5644" max="5644" width="15.375" style="5" customWidth="1"/>
    <col min="5645" max="5645" width="7.375" style="5" customWidth="1"/>
    <col min="5646" max="5646" width="6.375" style="5" customWidth="1"/>
    <col min="5647" max="5648" width="5.125" style="5" customWidth="1"/>
    <col min="5649" max="5649" width="3.875" style="5" customWidth="1"/>
    <col min="5650" max="5650" width="3.375" style="5" customWidth="1"/>
    <col min="5651" max="5653" width="10" style="5" customWidth="1"/>
    <col min="5654" max="5889" width="11" style="5"/>
    <col min="5890" max="5890" width="4.5" style="5" customWidth="1"/>
    <col min="5891" max="5891" width="0" style="5" hidden="1" customWidth="1"/>
    <col min="5892" max="5892" width="0.75" style="5" customWidth="1"/>
    <col min="5893" max="5893" width="6.5" style="5" customWidth="1"/>
    <col min="5894" max="5894" width="18.625" style="5" customWidth="1"/>
    <col min="5895" max="5895" width="63.75" style="5" customWidth="1"/>
    <col min="5896" max="5896" width="10" style="5" customWidth="1"/>
    <col min="5897" max="5897" width="11.25" style="5" customWidth="1"/>
    <col min="5898" max="5898" width="4.25" style="5" customWidth="1"/>
    <col min="5899" max="5899" width="88.25" style="5" customWidth="1"/>
    <col min="5900" max="5900" width="15.375" style="5" customWidth="1"/>
    <col min="5901" max="5901" width="7.375" style="5" customWidth="1"/>
    <col min="5902" max="5902" width="6.375" style="5" customWidth="1"/>
    <col min="5903" max="5904" width="5.125" style="5" customWidth="1"/>
    <col min="5905" max="5905" width="3.875" style="5" customWidth="1"/>
    <col min="5906" max="5906" width="3.375" style="5" customWidth="1"/>
    <col min="5907" max="5909" width="10" style="5" customWidth="1"/>
    <col min="5910" max="6145" width="11" style="5"/>
    <col min="6146" max="6146" width="4.5" style="5" customWidth="1"/>
    <col min="6147" max="6147" width="0" style="5" hidden="1" customWidth="1"/>
    <col min="6148" max="6148" width="0.75" style="5" customWidth="1"/>
    <col min="6149" max="6149" width="6.5" style="5" customWidth="1"/>
    <col min="6150" max="6150" width="18.625" style="5" customWidth="1"/>
    <col min="6151" max="6151" width="63.75" style="5" customWidth="1"/>
    <col min="6152" max="6152" width="10" style="5" customWidth="1"/>
    <col min="6153" max="6153" width="11.25" style="5" customWidth="1"/>
    <col min="6154" max="6154" width="4.25" style="5" customWidth="1"/>
    <col min="6155" max="6155" width="88.25" style="5" customWidth="1"/>
    <col min="6156" max="6156" width="15.375" style="5" customWidth="1"/>
    <col min="6157" max="6157" width="7.375" style="5" customWidth="1"/>
    <col min="6158" max="6158" width="6.375" style="5" customWidth="1"/>
    <col min="6159" max="6160" width="5.125" style="5" customWidth="1"/>
    <col min="6161" max="6161" width="3.875" style="5" customWidth="1"/>
    <col min="6162" max="6162" width="3.375" style="5" customWidth="1"/>
    <col min="6163" max="6165" width="10" style="5" customWidth="1"/>
    <col min="6166" max="6401" width="11" style="5"/>
    <col min="6402" max="6402" width="4.5" style="5" customWidth="1"/>
    <col min="6403" max="6403" width="0" style="5" hidden="1" customWidth="1"/>
    <col min="6404" max="6404" width="0.75" style="5" customWidth="1"/>
    <col min="6405" max="6405" width="6.5" style="5" customWidth="1"/>
    <col min="6406" max="6406" width="18.625" style="5" customWidth="1"/>
    <col min="6407" max="6407" width="63.75" style="5" customWidth="1"/>
    <col min="6408" max="6408" width="10" style="5" customWidth="1"/>
    <col min="6409" max="6409" width="11.25" style="5" customWidth="1"/>
    <col min="6410" max="6410" width="4.25" style="5" customWidth="1"/>
    <col min="6411" max="6411" width="88.25" style="5" customWidth="1"/>
    <col min="6412" max="6412" width="15.375" style="5" customWidth="1"/>
    <col min="6413" max="6413" width="7.375" style="5" customWidth="1"/>
    <col min="6414" max="6414" width="6.375" style="5" customWidth="1"/>
    <col min="6415" max="6416" width="5.125" style="5" customWidth="1"/>
    <col min="6417" max="6417" width="3.875" style="5" customWidth="1"/>
    <col min="6418" max="6418" width="3.375" style="5" customWidth="1"/>
    <col min="6419" max="6421" width="10" style="5" customWidth="1"/>
    <col min="6422" max="6657" width="11" style="5"/>
    <col min="6658" max="6658" width="4.5" style="5" customWidth="1"/>
    <col min="6659" max="6659" width="0" style="5" hidden="1" customWidth="1"/>
    <col min="6660" max="6660" width="0.75" style="5" customWidth="1"/>
    <col min="6661" max="6661" width="6.5" style="5" customWidth="1"/>
    <col min="6662" max="6662" width="18.625" style="5" customWidth="1"/>
    <col min="6663" max="6663" width="63.75" style="5" customWidth="1"/>
    <col min="6664" max="6664" width="10" style="5" customWidth="1"/>
    <col min="6665" max="6665" width="11.25" style="5" customWidth="1"/>
    <col min="6666" max="6666" width="4.25" style="5" customWidth="1"/>
    <col min="6667" max="6667" width="88.25" style="5" customWidth="1"/>
    <col min="6668" max="6668" width="15.375" style="5" customWidth="1"/>
    <col min="6669" max="6669" width="7.375" style="5" customWidth="1"/>
    <col min="6670" max="6670" width="6.375" style="5" customWidth="1"/>
    <col min="6671" max="6672" width="5.125" style="5" customWidth="1"/>
    <col min="6673" max="6673" width="3.875" style="5" customWidth="1"/>
    <col min="6674" max="6674" width="3.375" style="5" customWidth="1"/>
    <col min="6675" max="6677" width="10" style="5" customWidth="1"/>
    <col min="6678" max="6913" width="11" style="5"/>
    <col min="6914" max="6914" width="4.5" style="5" customWidth="1"/>
    <col min="6915" max="6915" width="0" style="5" hidden="1" customWidth="1"/>
    <col min="6916" max="6916" width="0.75" style="5" customWidth="1"/>
    <col min="6917" max="6917" width="6.5" style="5" customWidth="1"/>
    <col min="6918" max="6918" width="18.625" style="5" customWidth="1"/>
    <col min="6919" max="6919" width="63.75" style="5" customWidth="1"/>
    <col min="6920" max="6920" width="10" style="5" customWidth="1"/>
    <col min="6921" max="6921" width="11.25" style="5" customWidth="1"/>
    <col min="6922" max="6922" width="4.25" style="5" customWidth="1"/>
    <col min="6923" max="6923" width="88.25" style="5" customWidth="1"/>
    <col min="6924" max="6924" width="15.375" style="5" customWidth="1"/>
    <col min="6925" max="6925" width="7.375" style="5" customWidth="1"/>
    <col min="6926" max="6926" width="6.375" style="5" customWidth="1"/>
    <col min="6927" max="6928" width="5.125" style="5" customWidth="1"/>
    <col min="6929" max="6929" width="3.875" style="5" customWidth="1"/>
    <col min="6930" max="6930" width="3.375" style="5" customWidth="1"/>
    <col min="6931" max="6933" width="10" style="5" customWidth="1"/>
    <col min="6934" max="7169" width="11" style="5"/>
    <col min="7170" max="7170" width="4.5" style="5" customWidth="1"/>
    <col min="7171" max="7171" width="0" style="5" hidden="1" customWidth="1"/>
    <col min="7172" max="7172" width="0.75" style="5" customWidth="1"/>
    <col min="7173" max="7173" width="6.5" style="5" customWidth="1"/>
    <col min="7174" max="7174" width="18.625" style="5" customWidth="1"/>
    <col min="7175" max="7175" width="63.75" style="5" customWidth="1"/>
    <col min="7176" max="7176" width="10" style="5" customWidth="1"/>
    <col min="7177" max="7177" width="11.25" style="5" customWidth="1"/>
    <col min="7178" max="7178" width="4.25" style="5" customWidth="1"/>
    <col min="7179" max="7179" width="88.25" style="5" customWidth="1"/>
    <col min="7180" max="7180" width="15.375" style="5" customWidth="1"/>
    <col min="7181" max="7181" width="7.375" style="5" customWidth="1"/>
    <col min="7182" max="7182" width="6.375" style="5" customWidth="1"/>
    <col min="7183" max="7184" width="5.125" style="5" customWidth="1"/>
    <col min="7185" max="7185" width="3.875" style="5" customWidth="1"/>
    <col min="7186" max="7186" width="3.375" style="5" customWidth="1"/>
    <col min="7187" max="7189" width="10" style="5" customWidth="1"/>
    <col min="7190" max="7425" width="11" style="5"/>
    <col min="7426" max="7426" width="4.5" style="5" customWidth="1"/>
    <col min="7427" max="7427" width="0" style="5" hidden="1" customWidth="1"/>
    <col min="7428" max="7428" width="0.75" style="5" customWidth="1"/>
    <col min="7429" max="7429" width="6.5" style="5" customWidth="1"/>
    <col min="7430" max="7430" width="18.625" style="5" customWidth="1"/>
    <col min="7431" max="7431" width="63.75" style="5" customWidth="1"/>
    <col min="7432" max="7432" width="10" style="5" customWidth="1"/>
    <col min="7433" max="7433" width="11.25" style="5" customWidth="1"/>
    <col min="7434" max="7434" width="4.25" style="5" customWidth="1"/>
    <col min="7435" max="7435" width="88.25" style="5" customWidth="1"/>
    <col min="7436" max="7436" width="15.375" style="5" customWidth="1"/>
    <col min="7437" max="7437" width="7.375" style="5" customWidth="1"/>
    <col min="7438" max="7438" width="6.375" style="5" customWidth="1"/>
    <col min="7439" max="7440" width="5.125" style="5" customWidth="1"/>
    <col min="7441" max="7441" width="3.875" style="5" customWidth="1"/>
    <col min="7442" max="7442" width="3.375" style="5" customWidth="1"/>
    <col min="7443" max="7445" width="10" style="5" customWidth="1"/>
    <col min="7446" max="7681" width="11" style="5"/>
    <col min="7682" max="7682" width="4.5" style="5" customWidth="1"/>
    <col min="7683" max="7683" width="0" style="5" hidden="1" customWidth="1"/>
    <col min="7684" max="7684" width="0.75" style="5" customWidth="1"/>
    <col min="7685" max="7685" width="6.5" style="5" customWidth="1"/>
    <col min="7686" max="7686" width="18.625" style="5" customWidth="1"/>
    <col min="7687" max="7687" width="63.75" style="5" customWidth="1"/>
    <col min="7688" max="7688" width="10" style="5" customWidth="1"/>
    <col min="7689" max="7689" width="11.25" style="5" customWidth="1"/>
    <col min="7690" max="7690" width="4.25" style="5" customWidth="1"/>
    <col min="7691" max="7691" width="88.25" style="5" customWidth="1"/>
    <col min="7692" max="7692" width="15.375" style="5" customWidth="1"/>
    <col min="7693" max="7693" width="7.375" style="5" customWidth="1"/>
    <col min="7694" max="7694" width="6.375" style="5" customWidth="1"/>
    <col min="7695" max="7696" width="5.125" style="5" customWidth="1"/>
    <col min="7697" max="7697" width="3.875" style="5" customWidth="1"/>
    <col min="7698" max="7698" width="3.375" style="5" customWidth="1"/>
    <col min="7699" max="7701" width="10" style="5" customWidth="1"/>
    <col min="7702" max="7937" width="11" style="5"/>
    <col min="7938" max="7938" width="4.5" style="5" customWidth="1"/>
    <col min="7939" max="7939" width="0" style="5" hidden="1" customWidth="1"/>
    <col min="7940" max="7940" width="0.75" style="5" customWidth="1"/>
    <col min="7941" max="7941" width="6.5" style="5" customWidth="1"/>
    <col min="7942" max="7942" width="18.625" style="5" customWidth="1"/>
    <col min="7943" max="7943" width="63.75" style="5" customWidth="1"/>
    <col min="7944" max="7944" width="10" style="5" customWidth="1"/>
    <col min="7945" max="7945" width="11.25" style="5" customWidth="1"/>
    <col min="7946" max="7946" width="4.25" style="5" customWidth="1"/>
    <col min="7947" max="7947" width="88.25" style="5" customWidth="1"/>
    <col min="7948" max="7948" width="15.375" style="5" customWidth="1"/>
    <col min="7949" max="7949" width="7.375" style="5" customWidth="1"/>
    <col min="7950" max="7950" width="6.375" style="5" customWidth="1"/>
    <col min="7951" max="7952" width="5.125" style="5" customWidth="1"/>
    <col min="7953" max="7953" width="3.875" style="5" customWidth="1"/>
    <col min="7954" max="7954" width="3.375" style="5" customWidth="1"/>
    <col min="7955" max="7957" width="10" style="5" customWidth="1"/>
    <col min="7958" max="8193" width="11" style="5"/>
    <col min="8194" max="8194" width="4.5" style="5" customWidth="1"/>
    <col min="8195" max="8195" width="0" style="5" hidden="1" customWidth="1"/>
    <col min="8196" max="8196" width="0.75" style="5" customWidth="1"/>
    <col min="8197" max="8197" width="6.5" style="5" customWidth="1"/>
    <col min="8198" max="8198" width="18.625" style="5" customWidth="1"/>
    <col min="8199" max="8199" width="63.75" style="5" customWidth="1"/>
    <col min="8200" max="8200" width="10" style="5" customWidth="1"/>
    <col min="8201" max="8201" width="11.25" style="5" customWidth="1"/>
    <col min="8202" max="8202" width="4.25" style="5" customWidth="1"/>
    <col min="8203" max="8203" width="88.25" style="5" customWidth="1"/>
    <col min="8204" max="8204" width="15.375" style="5" customWidth="1"/>
    <col min="8205" max="8205" width="7.375" style="5" customWidth="1"/>
    <col min="8206" max="8206" width="6.375" style="5" customWidth="1"/>
    <col min="8207" max="8208" width="5.125" style="5" customWidth="1"/>
    <col min="8209" max="8209" width="3.875" style="5" customWidth="1"/>
    <col min="8210" max="8210" width="3.375" style="5" customWidth="1"/>
    <col min="8211" max="8213" width="10" style="5" customWidth="1"/>
    <col min="8214" max="8449" width="11" style="5"/>
    <col min="8450" max="8450" width="4.5" style="5" customWidth="1"/>
    <col min="8451" max="8451" width="0" style="5" hidden="1" customWidth="1"/>
    <col min="8452" max="8452" width="0.75" style="5" customWidth="1"/>
    <col min="8453" max="8453" width="6.5" style="5" customWidth="1"/>
    <col min="8454" max="8454" width="18.625" style="5" customWidth="1"/>
    <col min="8455" max="8455" width="63.75" style="5" customWidth="1"/>
    <col min="8456" max="8456" width="10" style="5" customWidth="1"/>
    <col min="8457" max="8457" width="11.25" style="5" customWidth="1"/>
    <col min="8458" max="8458" width="4.25" style="5" customWidth="1"/>
    <col min="8459" max="8459" width="88.25" style="5" customWidth="1"/>
    <col min="8460" max="8460" width="15.375" style="5" customWidth="1"/>
    <col min="8461" max="8461" width="7.375" style="5" customWidth="1"/>
    <col min="8462" max="8462" width="6.375" style="5" customWidth="1"/>
    <col min="8463" max="8464" width="5.125" style="5" customWidth="1"/>
    <col min="8465" max="8465" width="3.875" style="5" customWidth="1"/>
    <col min="8466" max="8466" width="3.375" style="5" customWidth="1"/>
    <col min="8467" max="8469" width="10" style="5" customWidth="1"/>
    <col min="8470" max="8705" width="11" style="5"/>
    <col min="8706" max="8706" width="4.5" style="5" customWidth="1"/>
    <col min="8707" max="8707" width="0" style="5" hidden="1" customWidth="1"/>
    <col min="8708" max="8708" width="0.75" style="5" customWidth="1"/>
    <col min="8709" max="8709" width="6.5" style="5" customWidth="1"/>
    <col min="8710" max="8710" width="18.625" style="5" customWidth="1"/>
    <col min="8711" max="8711" width="63.75" style="5" customWidth="1"/>
    <col min="8712" max="8712" width="10" style="5" customWidth="1"/>
    <col min="8713" max="8713" width="11.25" style="5" customWidth="1"/>
    <col min="8714" max="8714" width="4.25" style="5" customWidth="1"/>
    <col min="8715" max="8715" width="88.25" style="5" customWidth="1"/>
    <col min="8716" max="8716" width="15.375" style="5" customWidth="1"/>
    <col min="8717" max="8717" width="7.375" style="5" customWidth="1"/>
    <col min="8718" max="8718" width="6.375" style="5" customWidth="1"/>
    <col min="8719" max="8720" width="5.125" style="5" customWidth="1"/>
    <col min="8721" max="8721" width="3.875" style="5" customWidth="1"/>
    <col min="8722" max="8722" width="3.375" style="5" customWidth="1"/>
    <col min="8723" max="8725" width="10" style="5" customWidth="1"/>
    <col min="8726" max="8961" width="11" style="5"/>
    <col min="8962" max="8962" width="4.5" style="5" customWidth="1"/>
    <col min="8963" max="8963" width="0" style="5" hidden="1" customWidth="1"/>
    <col min="8964" max="8964" width="0.75" style="5" customWidth="1"/>
    <col min="8965" max="8965" width="6.5" style="5" customWidth="1"/>
    <col min="8966" max="8966" width="18.625" style="5" customWidth="1"/>
    <col min="8967" max="8967" width="63.75" style="5" customWidth="1"/>
    <col min="8968" max="8968" width="10" style="5" customWidth="1"/>
    <col min="8969" max="8969" width="11.25" style="5" customWidth="1"/>
    <col min="8970" max="8970" width="4.25" style="5" customWidth="1"/>
    <col min="8971" max="8971" width="88.25" style="5" customWidth="1"/>
    <col min="8972" max="8972" width="15.375" style="5" customWidth="1"/>
    <col min="8973" max="8973" width="7.375" style="5" customWidth="1"/>
    <col min="8974" max="8974" width="6.375" style="5" customWidth="1"/>
    <col min="8975" max="8976" width="5.125" style="5" customWidth="1"/>
    <col min="8977" max="8977" width="3.875" style="5" customWidth="1"/>
    <col min="8978" max="8978" width="3.375" style="5" customWidth="1"/>
    <col min="8979" max="8981" width="10" style="5" customWidth="1"/>
    <col min="8982" max="9217" width="11" style="5"/>
    <col min="9218" max="9218" width="4.5" style="5" customWidth="1"/>
    <col min="9219" max="9219" width="0" style="5" hidden="1" customWidth="1"/>
    <col min="9220" max="9220" width="0.75" style="5" customWidth="1"/>
    <col min="9221" max="9221" width="6.5" style="5" customWidth="1"/>
    <col min="9222" max="9222" width="18.625" style="5" customWidth="1"/>
    <col min="9223" max="9223" width="63.75" style="5" customWidth="1"/>
    <col min="9224" max="9224" width="10" style="5" customWidth="1"/>
    <col min="9225" max="9225" width="11.25" style="5" customWidth="1"/>
    <col min="9226" max="9226" width="4.25" style="5" customWidth="1"/>
    <col min="9227" max="9227" width="88.25" style="5" customWidth="1"/>
    <col min="9228" max="9228" width="15.375" style="5" customWidth="1"/>
    <col min="9229" max="9229" width="7.375" style="5" customWidth="1"/>
    <col min="9230" max="9230" width="6.375" style="5" customWidth="1"/>
    <col min="9231" max="9232" width="5.125" style="5" customWidth="1"/>
    <col min="9233" max="9233" width="3.875" style="5" customWidth="1"/>
    <col min="9234" max="9234" width="3.375" style="5" customWidth="1"/>
    <col min="9235" max="9237" width="10" style="5" customWidth="1"/>
    <col min="9238" max="9473" width="11" style="5"/>
    <col min="9474" max="9474" width="4.5" style="5" customWidth="1"/>
    <col min="9475" max="9475" width="0" style="5" hidden="1" customWidth="1"/>
    <col min="9476" max="9476" width="0.75" style="5" customWidth="1"/>
    <col min="9477" max="9477" width="6.5" style="5" customWidth="1"/>
    <col min="9478" max="9478" width="18.625" style="5" customWidth="1"/>
    <col min="9479" max="9479" width="63.75" style="5" customWidth="1"/>
    <col min="9480" max="9480" width="10" style="5" customWidth="1"/>
    <col min="9481" max="9481" width="11.25" style="5" customWidth="1"/>
    <col min="9482" max="9482" width="4.25" style="5" customWidth="1"/>
    <col min="9483" max="9483" width="88.25" style="5" customWidth="1"/>
    <col min="9484" max="9484" width="15.375" style="5" customWidth="1"/>
    <col min="9485" max="9485" width="7.375" style="5" customWidth="1"/>
    <col min="9486" max="9486" width="6.375" style="5" customWidth="1"/>
    <col min="9487" max="9488" width="5.125" style="5" customWidth="1"/>
    <col min="9489" max="9489" width="3.875" style="5" customWidth="1"/>
    <col min="9490" max="9490" width="3.375" style="5" customWidth="1"/>
    <col min="9491" max="9493" width="10" style="5" customWidth="1"/>
    <col min="9494" max="9729" width="11" style="5"/>
    <col min="9730" max="9730" width="4.5" style="5" customWidth="1"/>
    <col min="9731" max="9731" width="0" style="5" hidden="1" customWidth="1"/>
    <col min="9732" max="9732" width="0.75" style="5" customWidth="1"/>
    <col min="9733" max="9733" width="6.5" style="5" customWidth="1"/>
    <col min="9734" max="9734" width="18.625" style="5" customWidth="1"/>
    <col min="9735" max="9735" width="63.75" style="5" customWidth="1"/>
    <col min="9736" max="9736" width="10" style="5" customWidth="1"/>
    <col min="9737" max="9737" width="11.25" style="5" customWidth="1"/>
    <col min="9738" max="9738" width="4.25" style="5" customWidth="1"/>
    <col min="9739" max="9739" width="88.25" style="5" customWidth="1"/>
    <col min="9740" max="9740" width="15.375" style="5" customWidth="1"/>
    <col min="9741" max="9741" width="7.375" style="5" customWidth="1"/>
    <col min="9742" max="9742" width="6.375" style="5" customWidth="1"/>
    <col min="9743" max="9744" width="5.125" style="5" customWidth="1"/>
    <col min="9745" max="9745" width="3.875" style="5" customWidth="1"/>
    <col min="9746" max="9746" width="3.375" style="5" customWidth="1"/>
    <col min="9747" max="9749" width="10" style="5" customWidth="1"/>
    <col min="9750" max="9985" width="11" style="5"/>
    <col min="9986" max="9986" width="4.5" style="5" customWidth="1"/>
    <col min="9987" max="9987" width="0" style="5" hidden="1" customWidth="1"/>
    <col min="9988" max="9988" width="0.75" style="5" customWidth="1"/>
    <col min="9989" max="9989" width="6.5" style="5" customWidth="1"/>
    <col min="9990" max="9990" width="18.625" style="5" customWidth="1"/>
    <col min="9991" max="9991" width="63.75" style="5" customWidth="1"/>
    <col min="9992" max="9992" width="10" style="5" customWidth="1"/>
    <col min="9993" max="9993" width="11.25" style="5" customWidth="1"/>
    <col min="9994" max="9994" width="4.25" style="5" customWidth="1"/>
    <col min="9995" max="9995" width="88.25" style="5" customWidth="1"/>
    <col min="9996" max="9996" width="15.375" style="5" customWidth="1"/>
    <col min="9997" max="9997" width="7.375" style="5" customWidth="1"/>
    <col min="9998" max="9998" width="6.375" style="5" customWidth="1"/>
    <col min="9999" max="10000" width="5.125" style="5" customWidth="1"/>
    <col min="10001" max="10001" width="3.875" style="5" customWidth="1"/>
    <col min="10002" max="10002" width="3.375" style="5" customWidth="1"/>
    <col min="10003" max="10005" width="10" style="5" customWidth="1"/>
    <col min="10006" max="10241" width="11" style="5"/>
    <col min="10242" max="10242" width="4.5" style="5" customWidth="1"/>
    <col min="10243" max="10243" width="0" style="5" hidden="1" customWidth="1"/>
    <col min="10244" max="10244" width="0.75" style="5" customWidth="1"/>
    <col min="10245" max="10245" width="6.5" style="5" customWidth="1"/>
    <col min="10246" max="10246" width="18.625" style="5" customWidth="1"/>
    <col min="10247" max="10247" width="63.75" style="5" customWidth="1"/>
    <col min="10248" max="10248" width="10" style="5" customWidth="1"/>
    <col min="10249" max="10249" width="11.25" style="5" customWidth="1"/>
    <col min="10250" max="10250" width="4.25" style="5" customWidth="1"/>
    <col min="10251" max="10251" width="88.25" style="5" customWidth="1"/>
    <col min="10252" max="10252" width="15.375" style="5" customWidth="1"/>
    <col min="10253" max="10253" width="7.375" style="5" customWidth="1"/>
    <col min="10254" max="10254" width="6.375" style="5" customWidth="1"/>
    <col min="10255" max="10256" width="5.125" style="5" customWidth="1"/>
    <col min="10257" max="10257" width="3.875" style="5" customWidth="1"/>
    <col min="10258" max="10258" width="3.375" style="5" customWidth="1"/>
    <col min="10259" max="10261" width="10" style="5" customWidth="1"/>
    <col min="10262" max="10497" width="11" style="5"/>
    <col min="10498" max="10498" width="4.5" style="5" customWidth="1"/>
    <col min="10499" max="10499" width="0" style="5" hidden="1" customWidth="1"/>
    <col min="10500" max="10500" width="0.75" style="5" customWidth="1"/>
    <col min="10501" max="10501" width="6.5" style="5" customWidth="1"/>
    <col min="10502" max="10502" width="18.625" style="5" customWidth="1"/>
    <col min="10503" max="10503" width="63.75" style="5" customWidth="1"/>
    <col min="10504" max="10504" width="10" style="5" customWidth="1"/>
    <col min="10505" max="10505" width="11.25" style="5" customWidth="1"/>
    <col min="10506" max="10506" width="4.25" style="5" customWidth="1"/>
    <col min="10507" max="10507" width="88.25" style="5" customWidth="1"/>
    <col min="10508" max="10508" width="15.375" style="5" customWidth="1"/>
    <col min="10509" max="10509" width="7.375" style="5" customWidth="1"/>
    <col min="10510" max="10510" width="6.375" style="5" customWidth="1"/>
    <col min="10511" max="10512" width="5.125" style="5" customWidth="1"/>
    <col min="10513" max="10513" width="3.875" style="5" customWidth="1"/>
    <col min="10514" max="10514" width="3.375" style="5" customWidth="1"/>
    <col min="10515" max="10517" width="10" style="5" customWidth="1"/>
    <col min="10518" max="10753" width="11" style="5"/>
    <col min="10754" max="10754" width="4.5" style="5" customWidth="1"/>
    <col min="10755" max="10755" width="0" style="5" hidden="1" customWidth="1"/>
    <col min="10756" max="10756" width="0.75" style="5" customWidth="1"/>
    <col min="10757" max="10757" width="6.5" style="5" customWidth="1"/>
    <col min="10758" max="10758" width="18.625" style="5" customWidth="1"/>
    <col min="10759" max="10759" width="63.75" style="5" customWidth="1"/>
    <col min="10760" max="10760" width="10" style="5" customWidth="1"/>
    <col min="10761" max="10761" width="11.25" style="5" customWidth="1"/>
    <col min="10762" max="10762" width="4.25" style="5" customWidth="1"/>
    <col min="10763" max="10763" width="88.25" style="5" customWidth="1"/>
    <col min="10764" max="10764" width="15.375" style="5" customWidth="1"/>
    <col min="10765" max="10765" width="7.375" style="5" customWidth="1"/>
    <col min="10766" max="10766" width="6.375" style="5" customWidth="1"/>
    <col min="10767" max="10768" width="5.125" style="5" customWidth="1"/>
    <col min="10769" max="10769" width="3.875" style="5" customWidth="1"/>
    <col min="10770" max="10770" width="3.375" style="5" customWidth="1"/>
    <col min="10771" max="10773" width="10" style="5" customWidth="1"/>
    <col min="10774" max="11009" width="11" style="5"/>
    <col min="11010" max="11010" width="4.5" style="5" customWidth="1"/>
    <col min="11011" max="11011" width="0" style="5" hidden="1" customWidth="1"/>
    <col min="11012" max="11012" width="0.75" style="5" customWidth="1"/>
    <col min="11013" max="11013" width="6.5" style="5" customWidth="1"/>
    <col min="11014" max="11014" width="18.625" style="5" customWidth="1"/>
    <col min="11015" max="11015" width="63.75" style="5" customWidth="1"/>
    <col min="11016" max="11016" width="10" style="5" customWidth="1"/>
    <col min="11017" max="11017" width="11.25" style="5" customWidth="1"/>
    <col min="11018" max="11018" width="4.25" style="5" customWidth="1"/>
    <col min="11019" max="11019" width="88.25" style="5" customWidth="1"/>
    <col min="11020" max="11020" width="15.375" style="5" customWidth="1"/>
    <col min="11021" max="11021" width="7.375" style="5" customWidth="1"/>
    <col min="11022" max="11022" width="6.375" style="5" customWidth="1"/>
    <col min="11023" max="11024" width="5.125" style="5" customWidth="1"/>
    <col min="11025" max="11025" width="3.875" style="5" customWidth="1"/>
    <col min="11026" max="11026" width="3.375" style="5" customWidth="1"/>
    <col min="11027" max="11029" width="10" style="5" customWidth="1"/>
    <col min="11030" max="11265" width="11" style="5"/>
    <col min="11266" max="11266" width="4.5" style="5" customWidth="1"/>
    <col min="11267" max="11267" width="0" style="5" hidden="1" customWidth="1"/>
    <col min="11268" max="11268" width="0.75" style="5" customWidth="1"/>
    <col min="11269" max="11269" width="6.5" style="5" customWidth="1"/>
    <col min="11270" max="11270" width="18.625" style="5" customWidth="1"/>
    <col min="11271" max="11271" width="63.75" style="5" customWidth="1"/>
    <col min="11272" max="11272" width="10" style="5" customWidth="1"/>
    <col min="11273" max="11273" width="11.25" style="5" customWidth="1"/>
    <col min="11274" max="11274" width="4.25" style="5" customWidth="1"/>
    <col min="11275" max="11275" width="88.25" style="5" customWidth="1"/>
    <col min="11276" max="11276" width="15.375" style="5" customWidth="1"/>
    <col min="11277" max="11277" width="7.375" style="5" customWidth="1"/>
    <col min="11278" max="11278" width="6.375" style="5" customWidth="1"/>
    <col min="11279" max="11280" width="5.125" style="5" customWidth="1"/>
    <col min="11281" max="11281" width="3.875" style="5" customWidth="1"/>
    <col min="11282" max="11282" width="3.375" style="5" customWidth="1"/>
    <col min="11283" max="11285" width="10" style="5" customWidth="1"/>
    <col min="11286" max="11521" width="11" style="5"/>
    <col min="11522" max="11522" width="4.5" style="5" customWidth="1"/>
    <col min="11523" max="11523" width="0" style="5" hidden="1" customWidth="1"/>
    <col min="11524" max="11524" width="0.75" style="5" customWidth="1"/>
    <col min="11525" max="11525" width="6.5" style="5" customWidth="1"/>
    <col min="11526" max="11526" width="18.625" style="5" customWidth="1"/>
    <col min="11527" max="11527" width="63.75" style="5" customWidth="1"/>
    <col min="11528" max="11528" width="10" style="5" customWidth="1"/>
    <col min="11529" max="11529" width="11.25" style="5" customWidth="1"/>
    <col min="11530" max="11530" width="4.25" style="5" customWidth="1"/>
    <col min="11531" max="11531" width="88.25" style="5" customWidth="1"/>
    <col min="11532" max="11532" width="15.375" style="5" customWidth="1"/>
    <col min="11533" max="11533" width="7.375" style="5" customWidth="1"/>
    <col min="11534" max="11534" width="6.375" style="5" customWidth="1"/>
    <col min="11535" max="11536" width="5.125" style="5" customWidth="1"/>
    <col min="11537" max="11537" width="3.875" style="5" customWidth="1"/>
    <col min="11538" max="11538" width="3.375" style="5" customWidth="1"/>
    <col min="11539" max="11541" width="10" style="5" customWidth="1"/>
    <col min="11542" max="11777" width="11" style="5"/>
    <col min="11778" max="11778" width="4.5" style="5" customWidth="1"/>
    <col min="11779" max="11779" width="0" style="5" hidden="1" customWidth="1"/>
    <col min="11780" max="11780" width="0.75" style="5" customWidth="1"/>
    <col min="11781" max="11781" width="6.5" style="5" customWidth="1"/>
    <col min="11782" max="11782" width="18.625" style="5" customWidth="1"/>
    <col min="11783" max="11783" width="63.75" style="5" customWidth="1"/>
    <col min="11784" max="11784" width="10" style="5" customWidth="1"/>
    <col min="11785" max="11785" width="11.25" style="5" customWidth="1"/>
    <col min="11786" max="11786" width="4.25" style="5" customWidth="1"/>
    <col min="11787" max="11787" width="88.25" style="5" customWidth="1"/>
    <col min="11788" max="11788" width="15.375" style="5" customWidth="1"/>
    <col min="11789" max="11789" width="7.375" style="5" customWidth="1"/>
    <col min="11790" max="11790" width="6.375" style="5" customWidth="1"/>
    <col min="11791" max="11792" width="5.125" style="5" customWidth="1"/>
    <col min="11793" max="11793" width="3.875" style="5" customWidth="1"/>
    <col min="11794" max="11794" width="3.375" style="5" customWidth="1"/>
    <col min="11795" max="11797" width="10" style="5" customWidth="1"/>
    <col min="11798" max="12033" width="11" style="5"/>
    <col min="12034" max="12034" width="4.5" style="5" customWidth="1"/>
    <col min="12035" max="12035" width="0" style="5" hidden="1" customWidth="1"/>
    <col min="12036" max="12036" width="0.75" style="5" customWidth="1"/>
    <col min="12037" max="12037" width="6.5" style="5" customWidth="1"/>
    <col min="12038" max="12038" width="18.625" style="5" customWidth="1"/>
    <col min="12039" max="12039" width="63.75" style="5" customWidth="1"/>
    <col min="12040" max="12040" width="10" style="5" customWidth="1"/>
    <col min="12041" max="12041" width="11.25" style="5" customWidth="1"/>
    <col min="12042" max="12042" width="4.25" style="5" customWidth="1"/>
    <col min="12043" max="12043" width="88.25" style="5" customWidth="1"/>
    <col min="12044" max="12044" width="15.375" style="5" customWidth="1"/>
    <col min="12045" max="12045" width="7.375" style="5" customWidth="1"/>
    <col min="12046" max="12046" width="6.375" style="5" customWidth="1"/>
    <col min="12047" max="12048" width="5.125" style="5" customWidth="1"/>
    <col min="12049" max="12049" width="3.875" style="5" customWidth="1"/>
    <col min="12050" max="12050" width="3.375" style="5" customWidth="1"/>
    <col min="12051" max="12053" width="10" style="5" customWidth="1"/>
    <col min="12054" max="12289" width="11" style="5"/>
    <col min="12290" max="12290" width="4.5" style="5" customWidth="1"/>
    <col min="12291" max="12291" width="0" style="5" hidden="1" customWidth="1"/>
    <col min="12292" max="12292" width="0.75" style="5" customWidth="1"/>
    <col min="12293" max="12293" width="6.5" style="5" customWidth="1"/>
    <col min="12294" max="12294" width="18.625" style="5" customWidth="1"/>
    <col min="12295" max="12295" width="63.75" style="5" customWidth="1"/>
    <col min="12296" max="12296" width="10" style="5" customWidth="1"/>
    <col min="12297" max="12297" width="11.25" style="5" customWidth="1"/>
    <col min="12298" max="12298" width="4.25" style="5" customWidth="1"/>
    <col min="12299" max="12299" width="88.25" style="5" customWidth="1"/>
    <col min="12300" max="12300" width="15.375" style="5" customWidth="1"/>
    <col min="12301" max="12301" width="7.375" style="5" customWidth="1"/>
    <col min="12302" max="12302" width="6.375" style="5" customWidth="1"/>
    <col min="12303" max="12304" width="5.125" style="5" customWidth="1"/>
    <col min="12305" max="12305" width="3.875" style="5" customWidth="1"/>
    <col min="12306" max="12306" width="3.375" style="5" customWidth="1"/>
    <col min="12307" max="12309" width="10" style="5" customWidth="1"/>
    <col min="12310" max="12545" width="11" style="5"/>
    <col min="12546" max="12546" width="4.5" style="5" customWidth="1"/>
    <col min="12547" max="12547" width="0" style="5" hidden="1" customWidth="1"/>
    <col min="12548" max="12548" width="0.75" style="5" customWidth="1"/>
    <col min="12549" max="12549" width="6.5" style="5" customWidth="1"/>
    <col min="12550" max="12550" width="18.625" style="5" customWidth="1"/>
    <col min="12551" max="12551" width="63.75" style="5" customWidth="1"/>
    <col min="12552" max="12552" width="10" style="5" customWidth="1"/>
    <col min="12553" max="12553" width="11.25" style="5" customWidth="1"/>
    <col min="12554" max="12554" width="4.25" style="5" customWidth="1"/>
    <col min="12555" max="12555" width="88.25" style="5" customWidth="1"/>
    <col min="12556" max="12556" width="15.375" style="5" customWidth="1"/>
    <col min="12557" max="12557" width="7.375" style="5" customWidth="1"/>
    <col min="12558" max="12558" width="6.375" style="5" customWidth="1"/>
    <col min="12559" max="12560" width="5.125" style="5" customWidth="1"/>
    <col min="12561" max="12561" width="3.875" style="5" customWidth="1"/>
    <col min="12562" max="12562" width="3.375" style="5" customWidth="1"/>
    <col min="12563" max="12565" width="10" style="5" customWidth="1"/>
    <col min="12566" max="12801" width="11" style="5"/>
    <col min="12802" max="12802" width="4.5" style="5" customWidth="1"/>
    <col min="12803" max="12803" width="0" style="5" hidden="1" customWidth="1"/>
    <col min="12804" max="12804" width="0.75" style="5" customWidth="1"/>
    <col min="12805" max="12805" width="6.5" style="5" customWidth="1"/>
    <col min="12806" max="12806" width="18.625" style="5" customWidth="1"/>
    <col min="12807" max="12807" width="63.75" style="5" customWidth="1"/>
    <col min="12808" max="12808" width="10" style="5" customWidth="1"/>
    <col min="12809" max="12809" width="11.25" style="5" customWidth="1"/>
    <col min="12810" max="12810" width="4.25" style="5" customWidth="1"/>
    <col min="12811" max="12811" width="88.25" style="5" customWidth="1"/>
    <col min="12812" max="12812" width="15.375" style="5" customWidth="1"/>
    <col min="12813" max="12813" width="7.375" style="5" customWidth="1"/>
    <col min="12814" max="12814" width="6.375" style="5" customWidth="1"/>
    <col min="12815" max="12816" width="5.125" style="5" customWidth="1"/>
    <col min="12817" max="12817" width="3.875" style="5" customWidth="1"/>
    <col min="12818" max="12818" width="3.375" style="5" customWidth="1"/>
    <col min="12819" max="12821" width="10" style="5" customWidth="1"/>
    <col min="12822" max="13057" width="11" style="5"/>
    <col min="13058" max="13058" width="4.5" style="5" customWidth="1"/>
    <col min="13059" max="13059" width="0" style="5" hidden="1" customWidth="1"/>
    <col min="13060" max="13060" width="0.75" style="5" customWidth="1"/>
    <col min="13061" max="13061" width="6.5" style="5" customWidth="1"/>
    <col min="13062" max="13062" width="18.625" style="5" customWidth="1"/>
    <col min="13063" max="13063" width="63.75" style="5" customWidth="1"/>
    <col min="13064" max="13064" width="10" style="5" customWidth="1"/>
    <col min="13065" max="13065" width="11.25" style="5" customWidth="1"/>
    <col min="13066" max="13066" width="4.25" style="5" customWidth="1"/>
    <col min="13067" max="13067" width="88.25" style="5" customWidth="1"/>
    <col min="13068" max="13068" width="15.375" style="5" customWidth="1"/>
    <col min="13069" max="13069" width="7.375" style="5" customWidth="1"/>
    <col min="13070" max="13070" width="6.375" style="5" customWidth="1"/>
    <col min="13071" max="13072" width="5.125" style="5" customWidth="1"/>
    <col min="13073" max="13073" width="3.875" style="5" customWidth="1"/>
    <col min="13074" max="13074" width="3.375" style="5" customWidth="1"/>
    <col min="13075" max="13077" width="10" style="5" customWidth="1"/>
    <col min="13078" max="13313" width="11" style="5"/>
    <col min="13314" max="13314" width="4.5" style="5" customWidth="1"/>
    <col min="13315" max="13315" width="0" style="5" hidden="1" customWidth="1"/>
    <col min="13316" max="13316" width="0.75" style="5" customWidth="1"/>
    <col min="13317" max="13317" width="6.5" style="5" customWidth="1"/>
    <col min="13318" max="13318" width="18.625" style="5" customWidth="1"/>
    <col min="13319" max="13319" width="63.75" style="5" customWidth="1"/>
    <col min="13320" max="13320" width="10" style="5" customWidth="1"/>
    <col min="13321" max="13321" width="11.25" style="5" customWidth="1"/>
    <col min="13322" max="13322" width="4.25" style="5" customWidth="1"/>
    <col min="13323" max="13323" width="88.25" style="5" customWidth="1"/>
    <col min="13324" max="13324" width="15.375" style="5" customWidth="1"/>
    <col min="13325" max="13325" width="7.375" style="5" customWidth="1"/>
    <col min="13326" max="13326" width="6.375" style="5" customWidth="1"/>
    <col min="13327" max="13328" width="5.125" style="5" customWidth="1"/>
    <col min="13329" max="13329" width="3.875" style="5" customWidth="1"/>
    <col min="13330" max="13330" width="3.375" style="5" customWidth="1"/>
    <col min="13331" max="13333" width="10" style="5" customWidth="1"/>
    <col min="13334" max="13569" width="11" style="5"/>
    <col min="13570" max="13570" width="4.5" style="5" customWidth="1"/>
    <col min="13571" max="13571" width="0" style="5" hidden="1" customWidth="1"/>
    <col min="13572" max="13572" width="0.75" style="5" customWidth="1"/>
    <col min="13573" max="13573" width="6.5" style="5" customWidth="1"/>
    <col min="13574" max="13574" width="18.625" style="5" customWidth="1"/>
    <col min="13575" max="13575" width="63.75" style="5" customWidth="1"/>
    <col min="13576" max="13576" width="10" style="5" customWidth="1"/>
    <col min="13577" max="13577" width="11.25" style="5" customWidth="1"/>
    <col min="13578" max="13578" width="4.25" style="5" customWidth="1"/>
    <col min="13579" max="13579" width="88.25" style="5" customWidth="1"/>
    <col min="13580" max="13580" width="15.375" style="5" customWidth="1"/>
    <col min="13581" max="13581" width="7.375" style="5" customWidth="1"/>
    <col min="13582" max="13582" width="6.375" style="5" customWidth="1"/>
    <col min="13583" max="13584" width="5.125" style="5" customWidth="1"/>
    <col min="13585" max="13585" width="3.875" style="5" customWidth="1"/>
    <col min="13586" max="13586" width="3.375" style="5" customWidth="1"/>
    <col min="13587" max="13589" width="10" style="5" customWidth="1"/>
    <col min="13590" max="13825" width="11" style="5"/>
    <col min="13826" max="13826" width="4.5" style="5" customWidth="1"/>
    <col min="13827" max="13827" width="0" style="5" hidden="1" customWidth="1"/>
    <col min="13828" max="13828" width="0.75" style="5" customWidth="1"/>
    <col min="13829" max="13829" width="6.5" style="5" customWidth="1"/>
    <col min="13830" max="13830" width="18.625" style="5" customWidth="1"/>
    <col min="13831" max="13831" width="63.75" style="5" customWidth="1"/>
    <col min="13832" max="13832" width="10" style="5" customWidth="1"/>
    <col min="13833" max="13833" width="11.25" style="5" customWidth="1"/>
    <col min="13834" max="13834" width="4.25" style="5" customWidth="1"/>
    <col min="13835" max="13835" width="88.25" style="5" customWidth="1"/>
    <col min="13836" max="13836" width="15.375" style="5" customWidth="1"/>
    <col min="13837" max="13837" width="7.375" style="5" customWidth="1"/>
    <col min="13838" max="13838" width="6.375" style="5" customWidth="1"/>
    <col min="13839" max="13840" width="5.125" style="5" customWidth="1"/>
    <col min="13841" max="13841" width="3.875" style="5" customWidth="1"/>
    <col min="13842" max="13842" width="3.375" style="5" customWidth="1"/>
    <col min="13843" max="13845" width="10" style="5" customWidth="1"/>
    <col min="13846" max="14081" width="11" style="5"/>
    <col min="14082" max="14082" width="4.5" style="5" customWidth="1"/>
    <col min="14083" max="14083" width="0" style="5" hidden="1" customWidth="1"/>
    <col min="14084" max="14084" width="0.75" style="5" customWidth="1"/>
    <col min="14085" max="14085" width="6.5" style="5" customWidth="1"/>
    <col min="14086" max="14086" width="18.625" style="5" customWidth="1"/>
    <col min="14087" max="14087" width="63.75" style="5" customWidth="1"/>
    <col min="14088" max="14088" width="10" style="5" customWidth="1"/>
    <col min="14089" max="14089" width="11.25" style="5" customWidth="1"/>
    <col min="14090" max="14090" width="4.25" style="5" customWidth="1"/>
    <col min="14091" max="14091" width="88.25" style="5" customWidth="1"/>
    <col min="14092" max="14092" width="15.375" style="5" customWidth="1"/>
    <col min="14093" max="14093" width="7.375" style="5" customWidth="1"/>
    <col min="14094" max="14094" width="6.375" style="5" customWidth="1"/>
    <col min="14095" max="14096" width="5.125" style="5" customWidth="1"/>
    <col min="14097" max="14097" width="3.875" style="5" customWidth="1"/>
    <col min="14098" max="14098" width="3.375" style="5" customWidth="1"/>
    <col min="14099" max="14101" width="10" style="5" customWidth="1"/>
    <col min="14102" max="14337" width="11" style="5"/>
    <col min="14338" max="14338" width="4.5" style="5" customWidth="1"/>
    <col min="14339" max="14339" width="0" style="5" hidden="1" customWidth="1"/>
    <col min="14340" max="14340" width="0.75" style="5" customWidth="1"/>
    <col min="14341" max="14341" width="6.5" style="5" customWidth="1"/>
    <col min="14342" max="14342" width="18.625" style="5" customWidth="1"/>
    <col min="14343" max="14343" width="63.75" style="5" customWidth="1"/>
    <col min="14344" max="14344" width="10" style="5" customWidth="1"/>
    <col min="14345" max="14345" width="11.25" style="5" customWidth="1"/>
    <col min="14346" max="14346" width="4.25" style="5" customWidth="1"/>
    <col min="14347" max="14347" width="88.25" style="5" customWidth="1"/>
    <col min="14348" max="14348" width="15.375" style="5" customWidth="1"/>
    <col min="14349" max="14349" width="7.375" style="5" customWidth="1"/>
    <col min="14350" max="14350" width="6.375" style="5" customWidth="1"/>
    <col min="14351" max="14352" width="5.125" style="5" customWidth="1"/>
    <col min="14353" max="14353" width="3.875" style="5" customWidth="1"/>
    <col min="14354" max="14354" width="3.375" style="5" customWidth="1"/>
    <col min="14355" max="14357" width="10" style="5" customWidth="1"/>
    <col min="14358" max="14593" width="11" style="5"/>
    <col min="14594" max="14594" width="4.5" style="5" customWidth="1"/>
    <col min="14595" max="14595" width="0" style="5" hidden="1" customWidth="1"/>
    <col min="14596" max="14596" width="0.75" style="5" customWidth="1"/>
    <col min="14597" max="14597" width="6.5" style="5" customWidth="1"/>
    <col min="14598" max="14598" width="18.625" style="5" customWidth="1"/>
    <col min="14599" max="14599" width="63.75" style="5" customWidth="1"/>
    <col min="14600" max="14600" width="10" style="5" customWidth="1"/>
    <col min="14601" max="14601" width="11.25" style="5" customWidth="1"/>
    <col min="14602" max="14602" width="4.25" style="5" customWidth="1"/>
    <col min="14603" max="14603" width="88.25" style="5" customWidth="1"/>
    <col min="14604" max="14604" width="15.375" style="5" customWidth="1"/>
    <col min="14605" max="14605" width="7.375" style="5" customWidth="1"/>
    <col min="14606" max="14606" width="6.375" style="5" customWidth="1"/>
    <col min="14607" max="14608" width="5.125" style="5" customWidth="1"/>
    <col min="14609" max="14609" width="3.875" style="5" customWidth="1"/>
    <col min="14610" max="14610" width="3.375" style="5" customWidth="1"/>
    <col min="14611" max="14613" width="10" style="5" customWidth="1"/>
    <col min="14614" max="14849" width="11" style="5"/>
    <col min="14850" max="14850" width="4.5" style="5" customWidth="1"/>
    <col min="14851" max="14851" width="0" style="5" hidden="1" customWidth="1"/>
    <col min="14852" max="14852" width="0.75" style="5" customWidth="1"/>
    <col min="14853" max="14853" width="6.5" style="5" customWidth="1"/>
    <col min="14854" max="14854" width="18.625" style="5" customWidth="1"/>
    <col min="14855" max="14855" width="63.75" style="5" customWidth="1"/>
    <col min="14856" max="14856" width="10" style="5" customWidth="1"/>
    <col min="14857" max="14857" width="11.25" style="5" customWidth="1"/>
    <col min="14858" max="14858" width="4.25" style="5" customWidth="1"/>
    <col min="14859" max="14859" width="88.25" style="5" customWidth="1"/>
    <col min="14860" max="14860" width="15.375" style="5" customWidth="1"/>
    <col min="14861" max="14861" width="7.375" style="5" customWidth="1"/>
    <col min="14862" max="14862" width="6.375" style="5" customWidth="1"/>
    <col min="14863" max="14864" width="5.125" style="5" customWidth="1"/>
    <col min="14865" max="14865" width="3.875" style="5" customWidth="1"/>
    <col min="14866" max="14866" width="3.375" style="5" customWidth="1"/>
    <col min="14867" max="14869" width="10" style="5" customWidth="1"/>
    <col min="14870" max="15105" width="11" style="5"/>
    <col min="15106" max="15106" width="4.5" style="5" customWidth="1"/>
    <col min="15107" max="15107" width="0" style="5" hidden="1" customWidth="1"/>
    <col min="15108" max="15108" width="0.75" style="5" customWidth="1"/>
    <col min="15109" max="15109" width="6.5" style="5" customWidth="1"/>
    <col min="15110" max="15110" width="18.625" style="5" customWidth="1"/>
    <col min="15111" max="15111" width="63.75" style="5" customWidth="1"/>
    <col min="15112" max="15112" width="10" style="5" customWidth="1"/>
    <col min="15113" max="15113" width="11.25" style="5" customWidth="1"/>
    <col min="15114" max="15114" width="4.25" style="5" customWidth="1"/>
    <col min="15115" max="15115" width="88.25" style="5" customWidth="1"/>
    <col min="15116" max="15116" width="15.375" style="5" customWidth="1"/>
    <col min="15117" max="15117" width="7.375" style="5" customWidth="1"/>
    <col min="15118" max="15118" width="6.375" style="5" customWidth="1"/>
    <col min="15119" max="15120" width="5.125" style="5" customWidth="1"/>
    <col min="15121" max="15121" width="3.875" style="5" customWidth="1"/>
    <col min="15122" max="15122" width="3.375" style="5" customWidth="1"/>
    <col min="15123" max="15125" width="10" style="5" customWidth="1"/>
    <col min="15126" max="15361" width="11" style="5"/>
    <col min="15362" max="15362" width="4.5" style="5" customWidth="1"/>
    <col min="15363" max="15363" width="0" style="5" hidden="1" customWidth="1"/>
    <col min="15364" max="15364" width="0.75" style="5" customWidth="1"/>
    <col min="15365" max="15365" width="6.5" style="5" customWidth="1"/>
    <col min="15366" max="15366" width="18.625" style="5" customWidth="1"/>
    <col min="15367" max="15367" width="63.75" style="5" customWidth="1"/>
    <col min="15368" max="15368" width="10" style="5" customWidth="1"/>
    <col min="15369" max="15369" width="11.25" style="5" customWidth="1"/>
    <col min="15370" max="15370" width="4.25" style="5" customWidth="1"/>
    <col min="15371" max="15371" width="88.25" style="5" customWidth="1"/>
    <col min="15372" max="15372" width="15.375" style="5" customWidth="1"/>
    <col min="15373" max="15373" width="7.375" style="5" customWidth="1"/>
    <col min="15374" max="15374" width="6.375" style="5" customWidth="1"/>
    <col min="15375" max="15376" width="5.125" style="5" customWidth="1"/>
    <col min="15377" max="15377" width="3.875" style="5" customWidth="1"/>
    <col min="15378" max="15378" width="3.375" style="5" customWidth="1"/>
    <col min="15379" max="15381" width="10" style="5" customWidth="1"/>
    <col min="15382" max="15617" width="11" style="5"/>
    <col min="15618" max="15618" width="4.5" style="5" customWidth="1"/>
    <col min="15619" max="15619" width="0" style="5" hidden="1" customWidth="1"/>
    <col min="15620" max="15620" width="0.75" style="5" customWidth="1"/>
    <col min="15621" max="15621" width="6.5" style="5" customWidth="1"/>
    <col min="15622" max="15622" width="18.625" style="5" customWidth="1"/>
    <col min="15623" max="15623" width="63.75" style="5" customWidth="1"/>
    <col min="15624" max="15624" width="10" style="5" customWidth="1"/>
    <col min="15625" max="15625" width="11.25" style="5" customWidth="1"/>
    <col min="15626" max="15626" width="4.25" style="5" customWidth="1"/>
    <col min="15627" max="15627" width="88.25" style="5" customWidth="1"/>
    <col min="15628" max="15628" width="15.375" style="5" customWidth="1"/>
    <col min="15629" max="15629" width="7.375" style="5" customWidth="1"/>
    <col min="15630" max="15630" width="6.375" style="5" customWidth="1"/>
    <col min="15631" max="15632" width="5.125" style="5" customWidth="1"/>
    <col min="15633" max="15633" width="3.875" style="5" customWidth="1"/>
    <col min="15634" max="15634" width="3.375" style="5" customWidth="1"/>
    <col min="15635" max="15637" width="10" style="5" customWidth="1"/>
    <col min="15638" max="15873" width="11" style="5"/>
    <col min="15874" max="15874" width="4.5" style="5" customWidth="1"/>
    <col min="15875" max="15875" width="0" style="5" hidden="1" customWidth="1"/>
    <col min="15876" max="15876" width="0.75" style="5" customWidth="1"/>
    <col min="15877" max="15877" width="6.5" style="5" customWidth="1"/>
    <col min="15878" max="15878" width="18.625" style="5" customWidth="1"/>
    <col min="15879" max="15879" width="63.75" style="5" customWidth="1"/>
    <col min="15880" max="15880" width="10" style="5" customWidth="1"/>
    <col min="15881" max="15881" width="11.25" style="5" customWidth="1"/>
    <col min="15882" max="15882" width="4.25" style="5" customWidth="1"/>
    <col min="15883" max="15883" width="88.25" style="5" customWidth="1"/>
    <col min="15884" max="15884" width="15.375" style="5" customWidth="1"/>
    <col min="15885" max="15885" width="7.375" style="5" customWidth="1"/>
    <col min="15886" max="15886" width="6.375" style="5" customWidth="1"/>
    <col min="15887" max="15888" width="5.125" style="5" customWidth="1"/>
    <col min="15889" max="15889" width="3.875" style="5" customWidth="1"/>
    <col min="15890" max="15890" width="3.375" style="5" customWidth="1"/>
    <col min="15891" max="15893" width="10" style="5" customWidth="1"/>
    <col min="15894" max="16129" width="11" style="5"/>
    <col min="16130" max="16130" width="4.5" style="5" customWidth="1"/>
    <col min="16131" max="16131" width="0" style="5" hidden="1" customWidth="1"/>
    <col min="16132" max="16132" width="0.75" style="5" customWidth="1"/>
    <col min="16133" max="16133" width="6.5" style="5" customWidth="1"/>
    <col min="16134" max="16134" width="18.625" style="5" customWidth="1"/>
    <col min="16135" max="16135" width="63.75" style="5" customWidth="1"/>
    <col min="16136" max="16136" width="10" style="5" customWidth="1"/>
    <col min="16137" max="16137" width="11.25" style="5" customWidth="1"/>
    <col min="16138" max="16138" width="4.25" style="5" customWidth="1"/>
    <col min="16139" max="16139" width="88.25" style="5" customWidth="1"/>
    <col min="16140" max="16140" width="15.375" style="5" customWidth="1"/>
    <col min="16141" max="16141" width="7.375" style="5" customWidth="1"/>
    <col min="16142" max="16142" width="6.375" style="5" customWidth="1"/>
    <col min="16143" max="16144" width="5.125" style="5" customWidth="1"/>
    <col min="16145" max="16145" width="3.875" style="5" customWidth="1"/>
    <col min="16146" max="16146" width="3.375" style="5" customWidth="1"/>
    <col min="16147" max="16149" width="10" style="5" customWidth="1"/>
    <col min="16150" max="16384" width="11" style="5"/>
  </cols>
  <sheetData>
    <row r="1" spans="1:19" x14ac:dyDescent="0.2">
      <c r="L1" s="212" t="s">
        <v>201</v>
      </c>
      <c r="M1" s="213"/>
      <c r="N1" s="213"/>
      <c r="O1" s="213"/>
      <c r="P1" s="213"/>
      <c r="Q1" s="213"/>
      <c r="R1" s="213"/>
      <c r="S1" s="213"/>
    </row>
    <row r="2" spans="1:19" x14ac:dyDescent="0.2">
      <c r="L2" s="213"/>
      <c r="M2" s="213"/>
      <c r="N2" s="213"/>
      <c r="O2" s="213"/>
      <c r="P2" s="213"/>
      <c r="Q2" s="213"/>
      <c r="R2" s="213"/>
      <c r="S2" s="213"/>
    </row>
    <row r="3" spans="1:19" x14ac:dyDescent="0.2">
      <c r="L3" s="213"/>
      <c r="M3" s="213"/>
      <c r="N3" s="213"/>
      <c r="O3" s="213"/>
      <c r="P3" s="213"/>
      <c r="Q3" s="213"/>
      <c r="R3" s="213"/>
      <c r="S3" s="213"/>
    </row>
    <row r="4" spans="1:19" x14ac:dyDescent="0.2">
      <c r="L4" s="213"/>
      <c r="M4" s="213"/>
      <c r="N4" s="213"/>
      <c r="O4" s="213"/>
      <c r="P4" s="213"/>
      <c r="Q4" s="213"/>
      <c r="R4" s="213"/>
      <c r="S4" s="213"/>
    </row>
    <row r="5" spans="1:19" x14ac:dyDescent="0.2">
      <c r="L5" s="213"/>
      <c r="M5" s="213"/>
      <c r="N5" s="213"/>
      <c r="O5" s="213"/>
      <c r="P5" s="213"/>
      <c r="Q5" s="213"/>
      <c r="R5" s="213"/>
      <c r="S5" s="213"/>
    </row>
    <row r="6" spans="1:19" x14ac:dyDescent="0.2">
      <c r="L6" s="213"/>
      <c r="M6" s="213"/>
      <c r="N6" s="213"/>
      <c r="O6" s="213"/>
      <c r="P6" s="213"/>
      <c r="Q6" s="213"/>
      <c r="R6" s="213"/>
      <c r="S6" s="213"/>
    </row>
    <row r="7" spans="1:19" x14ac:dyDescent="0.2">
      <c r="L7" s="213"/>
      <c r="M7" s="213"/>
      <c r="N7" s="213"/>
      <c r="O7" s="213"/>
      <c r="P7" s="213"/>
      <c r="Q7" s="213"/>
      <c r="R7" s="213"/>
      <c r="S7" s="213"/>
    </row>
    <row r="8" spans="1:19" x14ac:dyDescent="0.2">
      <c r="L8" s="213"/>
      <c r="M8" s="213"/>
      <c r="N8" s="213"/>
      <c r="O8" s="213"/>
      <c r="P8" s="213"/>
      <c r="Q8" s="213"/>
      <c r="R8" s="213"/>
      <c r="S8" s="213"/>
    </row>
    <row r="9" spans="1:19" x14ac:dyDescent="0.2">
      <c r="L9" s="213"/>
      <c r="M9" s="213"/>
      <c r="N9" s="213"/>
      <c r="O9" s="213"/>
      <c r="P9" s="213"/>
      <c r="Q9" s="213"/>
      <c r="R9" s="213"/>
      <c r="S9" s="213"/>
    </row>
    <row r="10" spans="1:19" x14ac:dyDescent="0.2">
      <c r="L10" s="213"/>
      <c r="M10" s="213"/>
      <c r="N10" s="213"/>
      <c r="O10" s="213"/>
      <c r="P10" s="213"/>
      <c r="Q10" s="213"/>
      <c r="R10" s="213"/>
      <c r="S10" s="213"/>
    </row>
    <row r="11" spans="1:19" x14ac:dyDescent="0.2">
      <c r="L11" s="213"/>
      <c r="M11" s="213"/>
      <c r="N11" s="213"/>
      <c r="O11" s="213"/>
      <c r="P11" s="213"/>
      <c r="Q11" s="213"/>
      <c r="R11" s="213"/>
      <c r="S11" s="213"/>
    </row>
    <row r="12" spans="1:19" ht="15" x14ac:dyDescent="0.2">
      <c r="A12" s="675" t="s">
        <v>0</v>
      </c>
      <c r="B12" s="675"/>
      <c r="C12" s="675"/>
      <c r="D12" s="675"/>
      <c r="E12" s="675"/>
      <c r="F12" s="675"/>
      <c r="G12" s="675"/>
      <c r="H12" s="675"/>
      <c r="I12" s="675"/>
      <c r="J12" s="320"/>
      <c r="K12" s="320"/>
      <c r="L12" s="214"/>
      <c r="M12" s="213"/>
      <c r="N12" s="213"/>
      <c r="O12" s="213"/>
      <c r="P12" s="213"/>
      <c r="Q12" s="213"/>
      <c r="R12" s="213"/>
      <c r="S12" s="213"/>
    </row>
    <row r="13" spans="1:19" s="216" customFormat="1" ht="33" customHeight="1" x14ac:dyDescent="0.25">
      <c r="A13" s="676" t="s">
        <v>382</v>
      </c>
      <c r="B13" s="676"/>
      <c r="C13" s="676"/>
      <c r="D13" s="676"/>
      <c r="E13" s="676"/>
      <c r="F13" s="676"/>
      <c r="G13" s="676"/>
      <c r="H13" s="676"/>
      <c r="I13" s="676"/>
      <c r="J13" s="321"/>
      <c r="K13" s="321"/>
      <c r="L13" s="215"/>
      <c r="M13" s="213"/>
      <c r="N13" s="213"/>
      <c r="O13" s="213"/>
      <c r="P13" s="215"/>
      <c r="Q13" s="215"/>
      <c r="R13" s="215"/>
      <c r="S13" s="215"/>
    </row>
    <row r="14" spans="1:19" ht="12.75" customHeight="1" x14ac:dyDescent="0.2">
      <c r="A14" s="8"/>
      <c r="B14" s="8"/>
      <c r="C14" s="8"/>
      <c r="E14" s="8"/>
      <c r="L14" s="213"/>
      <c r="M14" s="213"/>
      <c r="N14" s="213"/>
      <c r="O14" s="213"/>
      <c r="P14" s="213"/>
      <c r="Q14" s="213"/>
      <c r="R14" s="213"/>
      <c r="S14" s="213"/>
    </row>
    <row r="15" spans="1:19" ht="92.25" customHeight="1" x14ac:dyDescent="0.2">
      <c r="A15" s="677" t="s">
        <v>1</v>
      </c>
      <c r="B15" s="337" t="s">
        <v>383</v>
      </c>
      <c r="C15" s="338"/>
      <c r="D15" s="680" t="s">
        <v>422</v>
      </c>
      <c r="E15" s="680"/>
      <c r="F15" s="680"/>
      <c r="G15" s="680"/>
      <c r="H15" s="680"/>
      <c r="I15" s="681"/>
      <c r="J15" s="9"/>
      <c r="K15" s="9"/>
      <c r="L15" s="336"/>
      <c r="M15" s="213"/>
      <c r="N15" s="213"/>
      <c r="O15" s="213"/>
      <c r="P15" s="213"/>
      <c r="Q15" s="213"/>
      <c r="R15" s="213"/>
      <c r="S15" s="213"/>
    </row>
    <row r="16" spans="1:19" ht="19.5" hidden="1" customHeight="1" x14ac:dyDescent="0.2">
      <c r="A16" s="678"/>
      <c r="B16" s="339"/>
      <c r="C16" s="339"/>
      <c r="D16" s="339"/>
      <c r="E16" s="339"/>
      <c r="F16" s="339"/>
      <c r="G16" s="339"/>
      <c r="H16" s="339"/>
      <c r="I16" s="340"/>
      <c r="J16" s="9"/>
      <c r="K16" s="9"/>
      <c r="L16" s="336"/>
      <c r="M16" s="213"/>
      <c r="N16" s="213"/>
      <c r="O16" s="213"/>
      <c r="P16" s="213"/>
      <c r="Q16" s="213"/>
      <c r="R16" s="213"/>
      <c r="S16" s="213"/>
    </row>
    <row r="17" spans="1:25" ht="54.75" customHeight="1" x14ac:dyDescent="0.2">
      <c r="A17" s="679"/>
      <c r="B17" s="404"/>
      <c r="C17" s="404"/>
      <c r="D17" s="682" t="s">
        <v>423</v>
      </c>
      <c r="E17" s="682"/>
      <c r="F17" s="682"/>
      <c r="G17" s="682"/>
      <c r="H17" s="682"/>
      <c r="I17" s="683"/>
      <c r="J17" s="9"/>
      <c r="K17" s="9"/>
      <c r="L17" s="336"/>
      <c r="M17" s="213"/>
      <c r="N17" s="213"/>
      <c r="O17" s="213"/>
      <c r="P17" s="213"/>
      <c r="Q17" s="213"/>
      <c r="R17" s="213"/>
      <c r="S17" s="213"/>
    </row>
    <row r="18" spans="1:25" ht="3" customHeight="1" x14ac:dyDescent="0.2">
      <c r="A18" s="8"/>
      <c r="B18" s="8"/>
      <c r="C18" s="8"/>
      <c r="E18" s="8"/>
      <c r="J18" s="11"/>
      <c r="K18" s="11"/>
      <c r="L18" s="213"/>
      <c r="M18" s="213"/>
      <c r="N18" s="213"/>
      <c r="O18" s="213"/>
      <c r="P18" s="213"/>
      <c r="Q18" s="213"/>
      <c r="R18" s="213"/>
      <c r="S18" s="213"/>
    </row>
    <row r="19" spans="1:25" ht="27.75" customHeight="1" x14ac:dyDescent="0.2">
      <c r="A19" s="108"/>
      <c r="B19" s="10"/>
      <c r="C19" s="10"/>
      <c r="D19" s="108"/>
      <c r="E19" s="108"/>
      <c r="F19" s="18"/>
      <c r="G19" s="18"/>
      <c r="H19" s="18"/>
      <c r="I19" s="352" t="s">
        <v>203</v>
      </c>
      <c r="J19" s="12"/>
      <c r="K19" s="12"/>
      <c r="L19" s="217"/>
      <c r="M19" s="213"/>
      <c r="N19" s="213"/>
      <c r="O19" s="213"/>
      <c r="P19" s="213"/>
      <c r="Q19" s="213"/>
      <c r="R19" s="213"/>
      <c r="S19" s="213"/>
    </row>
    <row r="20" spans="1:25" ht="15.75" customHeight="1" x14ac:dyDescent="0.2">
      <c r="A20" s="10" t="s">
        <v>202</v>
      </c>
      <c r="B20" s="341"/>
      <c r="C20" s="341"/>
      <c r="D20" s="341"/>
      <c r="E20" s="341"/>
      <c r="F20" s="354" t="str">
        <f>Gewichtungsfaktoren!B12</f>
        <v>Start-up-Accelleratoren</v>
      </c>
      <c r="G20" s="341"/>
      <c r="H20" s="341"/>
      <c r="I20" s="355" t="str">
        <f>_Maßnahmencode</f>
        <v>A8</v>
      </c>
      <c r="J20" s="342"/>
      <c r="K20" s="343" t="s">
        <v>287</v>
      </c>
      <c r="L20" s="213"/>
      <c r="M20" s="213"/>
      <c r="N20" s="213"/>
      <c r="O20" s="213"/>
      <c r="P20" s="213"/>
      <c r="Q20" s="213"/>
      <c r="R20" s="213"/>
      <c r="S20" s="213"/>
    </row>
    <row r="21" spans="1:25" ht="13.5" customHeight="1" x14ac:dyDescent="0.2">
      <c r="A21" s="13"/>
      <c r="B21" s="8"/>
      <c r="C21" s="8"/>
      <c r="E21" s="8"/>
      <c r="J21" s="11"/>
      <c r="K21" s="11"/>
      <c r="L21" s="213"/>
      <c r="M21" s="213"/>
      <c r="N21" s="213"/>
      <c r="O21" s="213"/>
      <c r="P21" s="213"/>
      <c r="Q21" s="213"/>
      <c r="R21" s="213"/>
      <c r="S21" s="213"/>
    </row>
    <row r="22" spans="1:25" ht="14.25" customHeight="1" x14ac:dyDescent="0.2">
      <c r="A22" s="16" t="s">
        <v>384</v>
      </c>
      <c r="B22" s="14"/>
      <c r="C22" s="14"/>
      <c r="D22" s="14"/>
      <c r="E22" s="14"/>
      <c r="F22" s="684" t="str">
        <f>IF(_Antragsteller="","",_Antragsteller)</f>
        <v/>
      </c>
      <c r="G22" s="685"/>
      <c r="H22" s="685"/>
      <c r="I22" s="686"/>
      <c r="J22" s="341"/>
      <c r="K22" s="341"/>
      <c r="L22" s="351"/>
      <c r="M22" s="351"/>
      <c r="N22" s="351"/>
      <c r="O22" s="351"/>
      <c r="P22" s="351"/>
      <c r="Q22" s="351"/>
      <c r="R22" s="351"/>
      <c r="S22" s="351"/>
      <c r="T22" s="341"/>
      <c r="U22" s="341"/>
    </row>
    <row r="23" spans="1:25" ht="7.5" customHeight="1" x14ac:dyDescent="0.2">
      <c r="A23" s="15"/>
      <c r="B23" s="15"/>
      <c r="C23" s="15"/>
      <c r="D23" s="15"/>
      <c r="E23" s="15"/>
      <c r="F23" s="15"/>
      <c r="G23" s="15"/>
      <c r="K23" s="11"/>
      <c r="L23" s="213"/>
      <c r="M23" s="213"/>
      <c r="N23" s="213"/>
      <c r="O23" s="213"/>
      <c r="P23" s="213"/>
      <c r="Q23" s="213"/>
      <c r="R23" s="213"/>
      <c r="S23" s="213"/>
    </row>
    <row r="24" spans="1:25" ht="15.75" customHeight="1" x14ac:dyDescent="0.2">
      <c r="B24" s="15"/>
      <c r="C24" s="15"/>
      <c r="D24" s="15"/>
      <c r="E24" s="15"/>
      <c r="F24" s="15"/>
      <c r="G24" s="15"/>
      <c r="K24" s="11"/>
      <c r="L24" s="213"/>
      <c r="M24" s="213"/>
      <c r="N24" s="213"/>
      <c r="O24" s="213"/>
      <c r="P24" s="213"/>
      <c r="Q24" s="213"/>
      <c r="R24" s="213"/>
      <c r="S24" s="213"/>
    </row>
    <row r="25" spans="1:25" ht="15" customHeight="1" x14ac:dyDescent="0.2">
      <c r="A25" s="16" t="s">
        <v>385</v>
      </c>
      <c r="B25" s="344"/>
      <c r="C25" s="344"/>
      <c r="D25" s="344"/>
      <c r="E25" s="344"/>
      <c r="F25" s="684" t="str">
        <f>IF(_Projektbezeichnung="","",_Projektbezeichnung)</f>
        <v/>
      </c>
      <c r="G25" s="685"/>
      <c r="H25" s="685"/>
      <c r="I25" s="686"/>
      <c r="J25" s="14"/>
      <c r="K25" s="9"/>
      <c r="L25" s="336"/>
      <c r="M25" s="213"/>
      <c r="N25" s="213"/>
      <c r="O25" s="213"/>
      <c r="P25" s="213"/>
      <c r="Q25" s="213"/>
      <c r="R25" s="213"/>
      <c r="S25" s="213"/>
      <c r="Y25" s="20"/>
    </row>
    <row r="26" spans="1:25" ht="9" customHeight="1" x14ac:dyDescent="0.2">
      <c r="A26" s="9"/>
      <c r="B26" s="9"/>
      <c r="C26" s="9"/>
      <c r="D26" s="9"/>
      <c r="E26" s="9"/>
      <c r="F26" s="9"/>
      <c r="G26" s="9"/>
      <c r="H26" s="343"/>
      <c r="I26" s="17"/>
      <c r="J26" s="17"/>
      <c r="K26" s="18"/>
      <c r="L26" s="63"/>
      <c r="M26" s="213"/>
      <c r="N26" s="213"/>
      <c r="O26" s="213"/>
      <c r="P26" s="213"/>
      <c r="Q26" s="213"/>
      <c r="R26" s="213"/>
      <c r="S26" s="213"/>
    </row>
    <row r="27" spans="1:25" ht="20.25" customHeight="1" x14ac:dyDescent="0.2">
      <c r="A27" s="16" t="s">
        <v>326</v>
      </c>
      <c r="B27" s="17"/>
      <c r="C27" s="17"/>
      <c r="D27" s="22"/>
      <c r="E27" s="22"/>
      <c r="F27" s="97"/>
      <c r="G27" s="97"/>
      <c r="H27" s="17"/>
      <c r="I27" s="23"/>
      <c r="J27" s="687" t="s">
        <v>205</v>
      </c>
      <c r="K27" s="688"/>
      <c r="L27" s="82"/>
      <c r="M27" s="212"/>
      <c r="N27" s="213"/>
      <c r="O27" s="213"/>
      <c r="P27" s="213"/>
      <c r="Q27" s="213"/>
      <c r="R27" s="213"/>
      <c r="S27" s="213"/>
    </row>
    <row r="28" spans="1:25" ht="30" customHeight="1" x14ac:dyDescent="0.2">
      <c r="A28" s="17"/>
      <c r="B28" s="20"/>
      <c r="D28" s="21" t="s">
        <v>206</v>
      </c>
      <c r="E28" s="22"/>
      <c r="F28" s="23"/>
      <c r="G28" s="23"/>
      <c r="H28" s="23"/>
      <c r="I28" s="23"/>
      <c r="J28" s="689" t="s">
        <v>207</v>
      </c>
      <c r="K28" s="690"/>
      <c r="L28" s="336"/>
      <c r="M28" s="213"/>
      <c r="N28" s="213"/>
      <c r="O28" s="213"/>
      <c r="P28" s="213"/>
      <c r="Q28" s="213"/>
      <c r="R28" s="213"/>
      <c r="S28" s="213"/>
    </row>
    <row r="29" spans="1:25" ht="12.75" customHeight="1" x14ac:dyDescent="0.2">
      <c r="A29" s="17"/>
      <c r="B29" s="20"/>
      <c r="D29" s="345">
        <v>1</v>
      </c>
      <c r="E29" s="345">
        <v>2</v>
      </c>
      <c r="F29" s="649">
        <v>3</v>
      </c>
      <c r="G29" s="651"/>
      <c r="H29" s="345">
        <v>4</v>
      </c>
      <c r="I29" s="345">
        <v>5</v>
      </c>
      <c r="J29" s="322"/>
      <c r="K29" s="323"/>
      <c r="L29" s="336"/>
      <c r="M29" s="213"/>
      <c r="N29" s="213"/>
      <c r="O29" s="213"/>
      <c r="P29" s="213"/>
      <c r="Q29" s="213"/>
      <c r="R29" s="213"/>
      <c r="S29" s="213"/>
    </row>
    <row r="30" spans="1:25" ht="81.75" customHeight="1" x14ac:dyDescent="0.2">
      <c r="A30" s="23"/>
      <c r="B30" s="23"/>
      <c r="C30" s="23"/>
      <c r="D30" s="332" t="s">
        <v>208</v>
      </c>
      <c r="E30" s="24" t="s">
        <v>209</v>
      </c>
      <c r="F30" s="655" t="s">
        <v>210</v>
      </c>
      <c r="G30" s="673"/>
      <c r="H30" s="346" t="s">
        <v>415</v>
      </c>
      <c r="I30" s="346" t="s">
        <v>211</v>
      </c>
      <c r="J30" s="26" t="s">
        <v>212</v>
      </c>
      <c r="K30" s="27" t="s">
        <v>213</v>
      </c>
      <c r="L30" s="213"/>
      <c r="M30" s="212" t="s">
        <v>214</v>
      </c>
      <c r="N30" s="213"/>
      <c r="O30" s="213"/>
      <c r="P30" s="213"/>
      <c r="Q30" s="213"/>
      <c r="R30" s="213"/>
      <c r="S30" s="213"/>
    </row>
    <row r="31" spans="1:25" ht="17.100000000000001" customHeight="1" x14ac:dyDescent="0.2">
      <c r="A31" s="23"/>
      <c r="B31" s="23"/>
      <c r="C31" s="691"/>
      <c r="D31" s="28">
        <v>1</v>
      </c>
      <c r="E31" s="29" t="s">
        <v>215</v>
      </c>
      <c r="F31" s="672" t="s">
        <v>100</v>
      </c>
      <c r="G31" s="702"/>
      <c r="H31" s="356" t="str">
        <f>_1.1_Abwassermenge</f>
        <v/>
      </c>
      <c r="I31" s="692" t="str">
        <f>IF(OR(H31="",H32=""),"",H31+H32)</f>
        <v/>
      </c>
      <c r="J31" s="30"/>
      <c r="K31" s="31"/>
      <c r="L31" s="218"/>
      <c r="M31" s="219"/>
      <c r="N31" s="220">
        <v>-0.5</v>
      </c>
      <c r="O31" s="219">
        <v>0</v>
      </c>
      <c r="P31" s="219">
        <v>0.25</v>
      </c>
      <c r="Q31" s="219">
        <v>0.5</v>
      </c>
      <c r="R31" s="213" t="s">
        <v>216</v>
      </c>
      <c r="S31" s="213" t="s">
        <v>63</v>
      </c>
    </row>
    <row r="32" spans="1:25" ht="17.100000000000001" customHeight="1" x14ac:dyDescent="0.2">
      <c r="A32" s="23"/>
      <c r="B32" s="23"/>
      <c r="C32" s="691"/>
      <c r="D32" s="32"/>
      <c r="E32" s="33"/>
      <c r="F32" s="672" t="s">
        <v>101</v>
      </c>
      <c r="G32" s="654"/>
      <c r="H32" s="356" t="str">
        <f>_1.2_Abwasserbelastung</f>
        <v/>
      </c>
      <c r="I32" s="693"/>
      <c r="J32" s="30"/>
      <c r="K32" s="31"/>
      <c r="L32" s="218"/>
      <c r="M32" s="221"/>
      <c r="N32" s="220">
        <v>-0.5</v>
      </c>
      <c r="O32" s="219">
        <v>0</v>
      </c>
      <c r="P32" s="219">
        <v>0.25</v>
      </c>
      <c r="Q32" s="219">
        <v>0.5</v>
      </c>
      <c r="R32" s="213"/>
      <c r="S32" s="213"/>
    </row>
    <row r="33" spans="1:20" ht="30" customHeight="1" x14ac:dyDescent="0.2">
      <c r="A33" s="23"/>
      <c r="B33" s="23"/>
      <c r="C33" s="691"/>
      <c r="D33" s="694">
        <v>2</v>
      </c>
      <c r="E33" s="694" t="s">
        <v>217</v>
      </c>
      <c r="F33" s="703" t="s">
        <v>102</v>
      </c>
      <c r="G33" s="654"/>
      <c r="H33" s="356" t="str">
        <f>_2_Fläche</f>
        <v/>
      </c>
      <c r="I33" s="357" t="str">
        <f>IF(H33="","",H33)</f>
        <v/>
      </c>
      <c r="J33" s="30"/>
      <c r="K33" s="31"/>
      <c r="L33" s="218"/>
      <c r="M33" s="219">
        <v>-1</v>
      </c>
      <c r="N33" s="219">
        <v>-0.5</v>
      </c>
      <c r="O33" s="219">
        <v>0</v>
      </c>
      <c r="P33" s="219">
        <v>0.5</v>
      </c>
      <c r="Q33" s="219">
        <v>1</v>
      </c>
      <c r="R33" s="213"/>
      <c r="S33" s="213"/>
    </row>
    <row r="34" spans="1:20" ht="16.5" hidden="1" customHeight="1" x14ac:dyDescent="0.2">
      <c r="A34" s="23"/>
      <c r="B34" s="23"/>
      <c r="C34" s="691"/>
      <c r="D34" s="695"/>
      <c r="E34" s="695"/>
      <c r="F34" s="347" t="s">
        <v>338</v>
      </c>
      <c r="G34" s="356">
        <v>0</v>
      </c>
      <c r="H34" s="356" t="s">
        <v>407</v>
      </c>
      <c r="I34" s="34"/>
      <c r="J34" s="30"/>
      <c r="K34" s="31"/>
      <c r="L34" s="218"/>
      <c r="M34" s="219"/>
      <c r="N34" s="219"/>
      <c r="O34" s="219"/>
      <c r="P34" s="219"/>
      <c r="Q34" s="219"/>
      <c r="R34" s="213"/>
      <c r="S34" s="213"/>
    </row>
    <row r="35" spans="1:20" ht="27" x14ac:dyDescent="0.2">
      <c r="A35" s="23"/>
      <c r="B35" s="23"/>
      <c r="C35" s="691"/>
      <c r="D35" s="332">
        <v>3</v>
      </c>
      <c r="E35" s="332" t="s">
        <v>218</v>
      </c>
      <c r="F35" s="672" t="s">
        <v>104</v>
      </c>
      <c r="G35" s="654"/>
      <c r="H35" s="356" t="str">
        <f>_3_Luft</f>
        <v/>
      </c>
      <c r="I35" s="357" t="str">
        <f>IF(H35="","",H35)</f>
        <v/>
      </c>
      <c r="J35" s="30"/>
      <c r="K35" s="31"/>
      <c r="L35" s="218"/>
      <c r="M35" s="221"/>
      <c r="N35" s="219">
        <v>-1</v>
      </c>
      <c r="O35" s="219">
        <v>0</v>
      </c>
      <c r="P35" s="219">
        <v>0.5</v>
      </c>
      <c r="Q35" s="219">
        <v>1</v>
      </c>
      <c r="R35" s="213"/>
      <c r="S35" s="213"/>
    </row>
    <row r="36" spans="1:20" ht="27.75" customHeight="1" x14ac:dyDescent="0.2">
      <c r="A36" s="23"/>
      <c r="B36" s="23"/>
      <c r="C36" s="691"/>
      <c r="D36" s="332">
        <v>4</v>
      </c>
      <c r="E36" s="325" t="s">
        <v>219</v>
      </c>
      <c r="F36" s="672" t="s">
        <v>105</v>
      </c>
      <c r="G36" s="654"/>
      <c r="H36" s="356" t="str">
        <f>_4_BiologischeVielfalt</f>
        <v/>
      </c>
      <c r="I36" s="357" t="str">
        <f>IF(H36="","",H36)</f>
        <v/>
      </c>
      <c r="J36" s="30"/>
      <c r="K36" s="31"/>
      <c r="L36" s="222"/>
      <c r="M36" s="221"/>
      <c r="N36" s="219"/>
      <c r="O36" s="219">
        <v>0</v>
      </c>
      <c r="P36" s="219">
        <v>1</v>
      </c>
      <c r="Q36" s="219"/>
      <c r="R36" s="213"/>
      <c r="S36" s="213"/>
    </row>
    <row r="37" spans="1:20" ht="29.25" customHeight="1" x14ac:dyDescent="0.2">
      <c r="A37" s="23"/>
      <c r="B37" s="23"/>
      <c r="C37" s="691"/>
      <c r="D37" s="28">
        <v>5</v>
      </c>
      <c r="E37" s="696" t="s">
        <v>220</v>
      </c>
      <c r="F37" s="672" t="s">
        <v>221</v>
      </c>
      <c r="G37" s="654"/>
      <c r="H37" s="356" t="str">
        <f>_5.1_A_DeckungBedarf</f>
        <v/>
      </c>
      <c r="I37" s="698" t="str">
        <f>IF(OR(AND(H37="",H38=""),H39=""),"",IF(AND(H37&lt;&gt;"",H38&lt;&gt;""),"Angabe entweder zu 5.1.A oder 5.1.B",IF(H37="",SUM(H38+H39),IF(H38="",SUM(H37+H39)))))</f>
        <v/>
      </c>
      <c r="J37" s="30"/>
      <c r="K37" s="31"/>
      <c r="L37" s="222"/>
      <c r="M37" s="221"/>
      <c r="N37" s="219"/>
      <c r="O37" s="219">
        <v>0</v>
      </c>
      <c r="P37" s="219">
        <v>0.5</v>
      </c>
      <c r="Q37" s="219"/>
      <c r="R37" s="213"/>
      <c r="S37" s="213"/>
    </row>
    <row r="38" spans="1:20" ht="33" customHeight="1" x14ac:dyDescent="0.2">
      <c r="A38" s="23"/>
      <c r="B38" s="23"/>
      <c r="C38" s="691"/>
      <c r="D38" s="35"/>
      <c r="E38" s="697"/>
      <c r="F38" s="672" t="s">
        <v>222</v>
      </c>
      <c r="G38" s="654"/>
      <c r="H38" s="356" t="str">
        <f>_5.1_B_Erzeugung</f>
        <v/>
      </c>
      <c r="I38" s="699"/>
      <c r="J38" s="30"/>
      <c r="K38" s="31"/>
      <c r="L38" s="222"/>
      <c r="M38" s="221"/>
      <c r="N38" s="219"/>
      <c r="O38" s="219"/>
      <c r="P38" s="219"/>
      <c r="Q38" s="219"/>
      <c r="R38" s="213"/>
      <c r="S38" s="213"/>
    </row>
    <row r="39" spans="1:20" ht="17.100000000000001" customHeight="1" x14ac:dyDescent="0.2">
      <c r="A39" s="23"/>
      <c r="B39" s="23"/>
      <c r="C39" s="691"/>
      <c r="D39" s="36"/>
      <c r="E39" s="326"/>
      <c r="F39" s="672" t="s">
        <v>106</v>
      </c>
      <c r="G39" s="654"/>
      <c r="H39" s="356" t="str">
        <f>_5.2_Energieverbrauch</f>
        <v/>
      </c>
      <c r="I39" s="700"/>
      <c r="J39" s="30"/>
      <c r="K39" s="31"/>
      <c r="L39" s="222"/>
      <c r="M39" s="221"/>
      <c r="N39" s="220">
        <v>-0.5</v>
      </c>
      <c r="O39" s="219">
        <v>0</v>
      </c>
      <c r="P39" s="219">
        <v>0.25</v>
      </c>
      <c r="Q39" s="219">
        <v>0.5</v>
      </c>
      <c r="R39" s="213"/>
      <c r="S39" s="213"/>
    </row>
    <row r="40" spans="1:20" ht="14.25" x14ac:dyDescent="0.2">
      <c r="A40" s="23"/>
      <c r="B40" s="23"/>
      <c r="C40" s="691"/>
      <c r="D40" s="28">
        <v>6</v>
      </c>
      <c r="E40" s="325" t="s">
        <v>223</v>
      </c>
      <c r="F40" s="672" t="s">
        <v>224</v>
      </c>
      <c r="G40" s="654"/>
      <c r="H40" s="358" t="str">
        <f>_6.1_Ökologische</f>
        <v/>
      </c>
      <c r="I40" s="692" t="str">
        <f>IF(OR(H40="",H42="",H43=""),"",H40+H42+H43)</f>
        <v/>
      </c>
      <c r="J40" s="30"/>
      <c r="K40" s="31"/>
      <c r="L40" s="222"/>
      <c r="M40" s="221"/>
      <c r="N40" s="219"/>
      <c r="O40" s="219">
        <v>0</v>
      </c>
      <c r="P40" s="219">
        <v>0.5</v>
      </c>
      <c r="Q40" s="219"/>
      <c r="R40" s="213"/>
      <c r="S40" s="213"/>
    </row>
    <row r="41" spans="1:20" ht="14.25" x14ac:dyDescent="0.2">
      <c r="A41" s="23"/>
      <c r="B41" s="23"/>
      <c r="C41" s="691"/>
      <c r="D41" s="35"/>
      <c r="E41" s="326"/>
      <c r="F41" s="672" t="s">
        <v>108</v>
      </c>
      <c r="G41" s="654"/>
      <c r="H41" s="348"/>
      <c r="I41" s="701"/>
      <c r="J41" s="37"/>
      <c r="K41" s="38"/>
      <c r="L41" s="220"/>
      <c r="M41" s="221"/>
      <c r="N41" s="219"/>
      <c r="O41" s="219"/>
      <c r="P41" s="219"/>
      <c r="Q41" s="219"/>
      <c r="R41" s="213"/>
      <c r="S41" s="213"/>
      <c r="T41" s="359">
        <f>-0.08*0.4</f>
        <v>-3.2000000000000001E-2</v>
      </c>
    </row>
    <row r="42" spans="1:20" ht="17.100000000000001" customHeight="1" x14ac:dyDescent="0.2">
      <c r="A42" s="23"/>
      <c r="B42" s="23"/>
      <c r="C42" s="691"/>
      <c r="D42" s="35"/>
      <c r="E42" s="326"/>
      <c r="F42" s="672" t="s">
        <v>54</v>
      </c>
      <c r="G42" s="654"/>
      <c r="H42" s="358" t="str">
        <f>_6.2_A_Materialeffizienz</f>
        <v/>
      </c>
      <c r="I42" s="701"/>
      <c r="J42" s="30"/>
      <c r="K42" s="31"/>
      <c r="L42" s="223"/>
      <c r="M42" s="221"/>
      <c r="N42" s="219">
        <v>-0.25</v>
      </c>
      <c r="O42" s="219">
        <v>0</v>
      </c>
      <c r="P42" s="219">
        <v>0.125</v>
      </c>
      <c r="Q42" s="224">
        <v>0.25</v>
      </c>
      <c r="R42" s="213"/>
      <c r="S42" s="213"/>
      <c r="T42" s="359">
        <f>0.13*0.4</f>
        <v>5.2000000000000005E-2</v>
      </c>
    </row>
    <row r="43" spans="1:20" ht="17.100000000000001" customHeight="1" x14ac:dyDescent="0.2">
      <c r="A43" s="23"/>
      <c r="B43" s="23"/>
      <c r="C43" s="691"/>
      <c r="D43" s="39"/>
      <c r="E43" s="330"/>
      <c r="F43" s="672" t="s">
        <v>55</v>
      </c>
      <c r="G43" s="654"/>
      <c r="H43" s="358" t="str">
        <f>_6.2_B_Umweltfreundlichkeit</f>
        <v/>
      </c>
      <c r="I43" s="693"/>
      <c r="J43" s="30"/>
      <c r="K43" s="31"/>
      <c r="L43" s="223" t="s">
        <v>225</v>
      </c>
      <c r="M43" s="221"/>
      <c r="N43" s="219">
        <v>-0.25</v>
      </c>
      <c r="O43" s="219">
        <v>0</v>
      </c>
      <c r="P43" s="219">
        <v>0.25</v>
      </c>
      <c r="Q43" s="219"/>
      <c r="R43" s="213"/>
      <c r="S43" s="213"/>
    </row>
    <row r="44" spans="1:20" ht="26.25" customHeight="1" x14ac:dyDescent="0.2">
      <c r="A44" s="23"/>
      <c r="B44" s="23"/>
      <c r="C44" s="23"/>
      <c r="D44" s="40"/>
      <c r="E44" s="41"/>
      <c r="F44" s="652" t="s">
        <v>302</v>
      </c>
      <c r="G44" s="653"/>
      <c r="H44" s="669"/>
      <c r="I44" s="360" t="str">
        <f t="array" ref="I44">IF(OR(I31="",I33="",I35:I37="",I40=""),"",AVERAGE(I31:I40))</f>
        <v/>
      </c>
      <c r="J44" s="42"/>
      <c r="K44" s="43"/>
      <c r="L44" s="361">
        <v>0.6</v>
      </c>
      <c r="M44" s="221"/>
      <c r="N44" s="219"/>
      <c r="O44" s="219"/>
      <c r="P44" s="219"/>
      <c r="Q44" s="219"/>
      <c r="R44" s="213"/>
      <c r="S44" s="213"/>
    </row>
    <row r="45" spans="1:20" x14ac:dyDescent="0.2">
      <c r="A45" s="23"/>
      <c r="B45" s="23"/>
      <c r="C45" s="23"/>
      <c r="D45" s="40"/>
      <c r="E45" s="41"/>
      <c r="F45" s="41"/>
      <c r="G45" s="41"/>
      <c r="H45" s="41"/>
      <c r="I45" s="98"/>
      <c r="J45" s="42"/>
      <c r="K45" s="43"/>
      <c r="L45" s="30"/>
      <c r="M45" s="221"/>
      <c r="N45" s="219"/>
      <c r="O45" s="219"/>
      <c r="P45" s="219"/>
      <c r="Q45" s="219"/>
      <c r="R45" s="213"/>
      <c r="S45" s="213"/>
    </row>
    <row r="46" spans="1:20" ht="30.75" customHeight="1" x14ac:dyDescent="0.2">
      <c r="A46" s="23"/>
      <c r="B46" s="23"/>
      <c r="D46" s="44" t="s">
        <v>226</v>
      </c>
      <c r="E46" s="41"/>
      <c r="F46" s="335"/>
      <c r="G46" s="335"/>
      <c r="H46" s="335"/>
      <c r="I46" s="98"/>
      <c r="J46" s="704" t="str">
        <f>J28</f>
        <v>Die Angabe des Antragstellers im Formular Zielbeiträge zu der (Teil-)Frage ist plausibel und wurde übernommen.</v>
      </c>
      <c r="K46" s="705"/>
      <c r="L46" s="30"/>
      <c r="M46" s="221"/>
      <c r="N46" s="219"/>
      <c r="O46" s="219"/>
      <c r="P46" s="219"/>
      <c r="Q46" s="219"/>
      <c r="R46" s="213"/>
      <c r="S46" s="213"/>
      <c r="T46" s="225"/>
    </row>
    <row r="47" spans="1:20" ht="12.75" customHeight="1" x14ac:dyDescent="0.2">
      <c r="A47" s="23"/>
      <c r="B47" s="23"/>
      <c r="D47" s="345">
        <v>1</v>
      </c>
      <c r="E47" s="345">
        <v>2</v>
      </c>
      <c r="F47" s="649">
        <v>3</v>
      </c>
      <c r="G47" s="651"/>
      <c r="H47" s="345">
        <v>4</v>
      </c>
      <c r="I47" s="345">
        <v>5</v>
      </c>
      <c r="J47" s="327"/>
      <c r="K47" s="328"/>
      <c r="L47" s="30"/>
      <c r="M47" s="221"/>
      <c r="N47" s="219"/>
      <c r="O47" s="219"/>
      <c r="P47" s="219"/>
      <c r="Q47" s="219"/>
      <c r="R47" s="213"/>
      <c r="S47" s="213"/>
      <c r="T47" s="225"/>
    </row>
    <row r="48" spans="1:20" ht="79.5" customHeight="1" x14ac:dyDescent="0.2">
      <c r="A48" s="23"/>
      <c r="B48" s="23"/>
      <c r="C48" s="20"/>
      <c r="D48" s="332" t="s">
        <v>208</v>
      </c>
      <c r="E48" s="24" t="s">
        <v>209</v>
      </c>
      <c r="F48" s="655" t="s">
        <v>210</v>
      </c>
      <c r="G48" s="673"/>
      <c r="H48" s="346" t="s">
        <v>415</v>
      </c>
      <c r="I48" s="346" t="s">
        <v>211</v>
      </c>
      <c r="J48" s="362" t="str">
        <f>J30</f>
        <v>Ja / Nein</v>
      </c>
      <c r="K48" s="363" t="str">
        <f>K30</f>
        <v>Wenn nein, bitte hier erläutern</v>
      </c>
      <c r="L48" s="30"/>
      <c r="M48" s="221"/>
      <c r="N48" s="219"/>
      <c r="O48" s="219"/>
      <c r="P48" s="219"/>
      <c r="Q48" s="219"/>
      <c r="R48" s="213"/>
      <c r="S48" s="213"/>
    </row>
    <row r="49" spans="1:21" s="229" customFormat="1" ht="17.100000000000001" customHeight="1" x14ac:dyDescent="0.2">
      <c r="A49" s="23"/>
      <c r="B49" s="23"/>
      <c r="C49" s="691"/>
      <c r="D49" s="24">
        <v>7</v>
      </c>
      <c r="E49" s="332" t="s">
        <v>303</v>
      </c>
      <c r="F49" s="674" t="s">
        <v>227</v>
      </c>
      <c r="G49" s="658"/>
      <c r="H49" s="356" t="str">
        <f>_7_Transportaufkommen</f>
        <v/>
      </c>
      <c r="I49" s="357" t="str">
        <f>IF(H49="","",H49)</f>
        <v/>
      </c>
      <c r="J49" s="30"/>
      <c r="K49" s="31"/>
      <c r="L49" s="220"/>
      <c r="M49" s="226"/>
      <c r="N49" s="226">
        <v>-1</v>
      </c>
      <c r="O49" s="227">
        <v>0</v>
      </c>
      <c r="P49" s="227">
        <v>0.5</v>
      </c>
      <c r="Q49" s="227">
        <v>1</v>
      </c>
      <c r="R49" s="63"/>
      <c r="S49" s="228"/>
    </row>
    <row r="50" spans="1:21" ht="54" customHeight="1" x14ac:dyDescent="0.2">
      <c r="A50" s="23"/>
      <c r="B50" s="23"/>
      <c r="C50" s="691"/>
      <c r="D50" s="706">
        <v>8</v>
      </c>
      <c r="E50" s="696" t="s">
        <v>228</v>
      </c>
      <c r="F50" s="674" t="s">
        <v>229</v>
      </c>
      <c r="G50" s="658"/>
      <c r="H50" s="356" t="str">
        <f>_8_Aufbau_Wissen</f>
        <v/>
      </c>
      <c r="I50" s="357" t="str">
        <f>IF(H50="","",H50)</f>
        <v/>
      </c>
      <c r="J50" s="46"/>
      <c r="K50" s="31"/>
      <c r="L50" s="30"/>
      <c r="M50" s="226"/>
      <c r="N50" s="227">
        <v>0</v>
      </c>
      <c r="O50" s="230">
        <v>0.25</v>
      </c>
      <c r="P50" s="226">
        <v>0.5</v>
      </c>
      <c r="Q50" s="227">
        <v>1</v>
      </c>
      <c r="R50" s="63"/>
      <c r="S50" s="213"/>
    </row>
    <row r="51" spans="1:21" ht="17.100000000000001" hidden="1" customHeight="1" x14ac:dyDescent="0.2">
      <c r="A51" s="23"/>
      <c r="B51" s="23"/>
      <c r="C51" s="691"/>
      <c r="D51" s="707"/>
      <c r="E51" s="708"/>
      <c r="F51" s="333" t="s">
        <v>230</v>
      </c>
      <c r="G51" s="356">
        <v>0</v>
      </c>
      <c r="H51" s="356" t="s">
        <v>407</v>
      </c>
      <c r="I51" s="47"/>
      <c r="J51" s="46"/>
      <c r="K51" s="31"/>
      <c r="L51" s="30"/>
      <c r="M51" s="226">
        <v>1</v>
      </c>
      <c r="N51" s="227">
        <v>2</v>
      </c>
      <c r="O51" s="231">
        <v>3</v>
      </c>
      <c r="P51" s="226">
        <v>4</v>
      </c>
      <c r="Q51" s="227">
        <v>5</v>
      </c>
      <c r="R51" s="63">
        <v>6</v>
      </c>
      <c r="S51" s="213">
        <v>7</v>
      </c>
      <c r="T51" s="5">
        <v>8</v>
      </c>
      <c r="U51" s="5">
        <v>9</v>
      </c>
    </row>
    <row r="52" spans="1:21" ht="27" customHeight="1" x14ac:dyDescent="0.2">
      <c r="A52" s="23"/>
      <c r="B52" s="23"/>
      <c r="C52" s="691"/>
      <c r="D52" s="24">
        <v>9</v>
      </c>
      <c r="E52" s="332" t="s">
        <v>231</v>
      </c>
      <c r="F52" s="674" t="s">
        <v>232</v>
      </c>
      <c r="G52" s="658"/>
      <c r="H52" s="356" t="str">
        <f>_9_UmweltfreundlicheBeschaffung</f>
        <v/>
      </c>
      <c r="I52" s="357" t="str">
        <f>IF(H52="","",H52)</f>
        <v/>
      </c>
      <c r="J52" s="46"/>
      <c r="K52" s="31"/>
      <c r="L52" s="218"/>
      <c r="M52" s="226"/>
      <c r="N52" s="219"/>
      <c r="O52" s="227">
        <v>0</v>
      </c>
      <c r="P52" s="227">
        <v>1</v>
      </c>
      <c r="Q52" s="219"/>
      <c r="R52" s="63"/>
      <c r="S52" s="213"/>
    </row>
    <row r="53" spans="1:21" ht="66" customHeight="1" x14ac:dyDescent="0.2">
      <c r="A53" s="23"/>
      <c r="B53" s="23"/>
      <c r="C53" s="691"/>
      <c r="D53" s="329">
        <v>10</v>
      </c>
      <c r="E53" s="100" t="s">
        <v>310</v>
      </c>
      <c r="F53" s="674" t="s">
        <v>323</v>
      </c>
      <c r="G53" s="658"/>
      <c r="H53" s="385" t="str">
        <f>_10_UmweltwirkungAnstoßen</f>
        <v/>
      </c>
      <c r="I53" s="357" t="str">
        <f>IF(H53="","",H53)</f>
        <v/>
      </c>
      <c r="J53" s="46"/>
      <c r="K53" s="31"/>
      <c r="L53" s="218"/>
      <c r="M53" s="226"/>
      <c r="N53" s="227">
        <v>-1</v>
      </c>
      <c r="O53" s="227">
        <v>0</v>
      </c>
      <c r="P53" s="226">
        <v>0.5</v>
      </c>
      <c r="Q53" s="227">
        <v>1</v>
      </c>
      <c r="R53" s="63"/>
      <c r="S53" s="213"/>
    </row>
    <row r="54" spans="1:21" ht="30" customHeight="1" x14ac:dyDescent="0.2">
      <c r="A54" s="23"/>
      <c r="B54" s="23"/>
      <c r="C54" s="691"/>
      <c r="D54" s="331">
        <v>11</v>
      </c>
      <c r="E54" s="696" t="s">
        <v>339</v>
      </c>
      <c r="F54" s="709" t="s">
        <v>340</v>
      </c>
      <c r="G54" s="658"/>
      <c r="H54" s="364" t="str">
        <f>_11_Indirekte_Wirkungen_Keine</f>
        <v/>
      </c>
      <c r="I54" s="698" t="str">
        <f>IF(AND(H54="x",OR(H55&lt;&gt;"",H56&lt;&gt;"")),"Bitte korrigieren: Unzulässige Kombination von Angaben.",IF(H54="x",0,IF(AND(H55="",H56=""),"",SUM(H55:H56))))</f>
        <v/>
      </c>
      <c r="J54" s="30"/>
      <c r="K54" s="31"/>
      <c r="L54" s="223"/>
      <c r="M54" s="226"/>
      <c r="N54" s="232" t="s">
        <v>233</v>
      </c>
      <c r="O54" s="233" t="s">
        <v>234</v>
      </c>
      <c r="P54" s="234"/>
      <c r="Q54" s="226"/>
      <c r="R54" s="235"/>
      <c r="S54" s="213"/>
    </row>
    <row r="55" spans="1:21" ht="30" customHeight="1" x14ac:dyDescent="0.2">
      <c r="A55" s="23"/>
      <c r="B55" s="23"/>
      <c r="C55" s="691"/>
      <c r="D55" s="48"/>
      <c r="E55" s="697"/>
      <c r="F55" s="674" t="s">
        <v>341</v>
      </c>
      <c r="G55" s="658"/>
      <c r="H55" s="364" t="str">
        <f>_11_Indirekte_Wirkungen_Negativ</f>
        <v/>
      </c>
      <c r="I55" s="699"/>
      <c r="J55" s="30"/>
      <c r="K55" s="31"/>
      <c r="L55" s="30"/>
      <c r="M55" s="219"/>
      <c r="N55" s="232" t="s">
        <v>235</v>
      </c>
      <c r="O55" s="236">
        <v>-1</v>
      </c>
      <c r="P55" s="234">
        <v>-0.5</v>
      </c>
      <c r="Q55" s="219"/>
      <c r="R55" s="63"/>
      <c r="S55" s="213"/>
    </row>
    <row r="56" spans="1:21" ht="30" customHeight="1" x14ac:dyDescent="0.2">
      <c r="A56" s="23"/>
      <c r="B56" s="23"/>
      <c r="C56" s="691"/>
      <c r="D56" s="51"/>
      <c r="E56" s="708"/>
      <c r="F56" s="674" t="s">
        <v>342</v>
      </c>
      <c r="G56" s="658"/>
      <c r="H56" s="365" t="str">
        <f>_11_Indirekte_Wirkungen_Positiv</f>
        <v/>
      </c>
      <c r="I56" s="699"/>
      <c r="J56" s="30"/>
      <c r="K56" s="31"/>
      <c r="L56" s="45" t="s">
        <v>236</v>
      </c>
      <c r="M56" s="219"/>
      <c r="N56" s="236" t="s">
        <v>237</v>
      </c>
      <c r="O56" s="237">
        <v>0.5</v>
      </c>
      <c r="P56" s="236">
        <v>1</v>
      </c>
      <c r="Q56" s="219"/>
      <c r="R56" s="63"/>
      <c r="S56" s="213"/>
    </row>
    <row r="57" spans="1:21" ht="17.100000000000001" hidden="1" customHeight="1" x14ac:dyDescent="0.2">
      <c r="A57" s="23"/>
      <c r="B57" s="23"/>
      <c r="C57" s="324"/>
      <c r="D57" s="48"/>
      <c r="E57" s="326"/>
      <c r="F57" s="49" t="s">
        <v>238</v>
      </c>
      <c r="G57" s="9"/>
      <c r="H57" s="367" t="s">
        <v>407</v>
      </c>
      <c r="I57" s="50"/>
      <c r="J57" s="42"/>
      <c r="K57" s="43"/>
      <c r="L57" s="45"/>
      <c r="M57" s="219"/>
      <c r="N57" s="236"/>
      <c r="O57" s="237"/>
      <c r="P57" s="236"/>
      <c r="Q57" s="219"/>
      <c r="R57" s="63"/>
      <c r="S57" s="213"/>
    </row>
    <row r="58" spans="1:21" ht="17.100000000000001" hidden="1" customHeight="1" x14ac:dyDescent="0.2">
      <c r="A58" s="23"/>
      <c r="B58" s="23"/>
      <c r="C58" s="324"/>
      <c r="D58" s="51"/>
      <c r="E58" s="330"/>
      <c r="F58" s="334" t="s">
        <v>239</v>
      </c>
      <c r="G58" s="349"/>
      <c r="H58" s="367" t="s">
        <v>407</v>
      </c>
      <c r="I58" s="52"/>
      <c r="J58" s="42"/>
      <c r="K58" s="43"/>
      <c r="L58" s="45"/>
      <c r="M58" s="219"/>
      <c r="N58" s="236"/>
      <c r="O58" s="237"/>
      <c r="P58" s="236"/>
      <c r="Q58" s="219"/>
      <c r="R58" s="63"/>
      <c r="S58" s="213"/>
    </row>
    <row r="59" spans="1:21" ht="17.100000000000001" customHeight="1" x14ac:dyDescent="0.2">
      <c r="A59" s="23"/>
      <c r="B59" s="23"/>
      <c r="C59" s="23"/>
      <c r="D59" s="20"/>
      <c r="E59" s="41"/>
      <c r="F59" s="710" t="s">
        <v>301</v>
      </c>
      <c r="G59" s="710"/>
      <c r="H59" s="710"/>
      <c r="I59" s="360" t="str">
        <f t="array" ref="I59">IF(OR(I49:I50="",I52:I54=""),"",AVERAGE(I49,I50,I52,I53,I54))</f>
        <v/>
      </c>
      <c r="J59" s="53"/>
      <c r="K59" s="53"/>
      <c r="L59" s="361">
        <v>0.4</v>
      </c>
      <c r="M59" s="219"/>
      <c r="N59" s="236"/>
      <c r="O59" s="237"/>
      <c r="P59" s="236"/>
      <c r="Q59" s="219"/>
      <c r="R59" s="63"/>
      <c r="S59" s="213"/>
    </row>
    <row r="60" spans="1:21" ht="15" customHeight="1" x14ac:dyDescent="0.2">
      <c r="A60" s="23"/>
      <c r="B60" s="23"/>
      <c r="C60" s="23"/>
      <c r="D60" s="20"/>
      <c r="E60" s="41"/>
      <c r="F60" s="55"/>
      <c r="G60" s="55"/>
      <c r="H60" s="56"/>
      <c r="I60" s="99"/>
      <c r="J60" s="57"/>
      <c r="K60" s="57"/>
      <c r="L60" s="42"/>
      <c r="M60" s="213"/>
      <c r="N60" s="238"/>
      <c r="O60" s="235"/>
      <c r="P60" s="63"/>
      <c r="Q60" s="63"/>
      <c r="R60" s="63"/>
      <c r="S60" s="213"/>
    </row>
    <row r="61" spans="1:21" ht="27.75" customHeight="1" x14ac:dyDescent="0.2">
      <c r="A61" s="23"/>
      <c r="B61" s="23"/>
      <c r="D61" s="119" t="s">
        <v>330</v>
      </c>
      <c r="E61" s="41"/>
      <c r="F61" s="55"/>
      <c r="G61" s="55"/>
      <c r="H61" s="56"/>
      <c r="I61" s="99"/>
      <c r="J61" s="57"/>
      <c r="K61" s="57"/>
      <c r="L61" s="42"/>
      <c r="M61" s="213"/>
      <c r="N61" s="238"/>
      <c r="O61" s="235"/>
      <c r="P61" s="63"/>
      <c r="Q61" s="63"/>
      <c r="R61" s="63"/>
      <c r="S61" s="213"/>
    </row>
    <row r="62" spans="1:21" ht="13.5" customHeight="1" x14ac:dyDescent="0.2">
      <c r="A62" s="23"/>
      <c r="B62" s="23"/>
      <c r="C62" s="23"/>
      <c r="D62" s="20"/>
      <c r="E62" s="41"/>
      <c r="F62" s="58"/>
      <c r="G62" s="58"/>
      <c r="H62" s="59" t="s">
        <v>240</v>
      </c>
      <c r="I62" s="368" t="str">
        <f>IF(I20="","",VLOOKUP(I20,Gewichtungsfaktoren!A5:E16,5,FALSE))</f>
        <v>60:40</v>
      </c>
      <c r="J62" s="57"/>
      <c r="K62" s="57"/>
      <c r="L62" s="42"/>
      <c r="M62" s="213"/>
      <c r="N62" s="238"/>
      <c r="O62" s="235"/>
      <c r="P62" s="63"/>
      <c r="Q62" s="63"/>
      <c r="R62" s="63"/>
      <c r="S62" s="213"/>
    </row>
    <row r="63" spans="1:21" s="243" customFormat="1" ht="16.5" customHeight="1" x14ac:dyDescent="0.2">
      <c r="A63" s="58"/>
      <c r="B63" s="58"/>
      <c r="C63" s="58"/>
      <c r="D63" s="58"/>
      <c r="E63" s="58"/>
      <c r="F63" s="58"/>
      <c r="G63" s="58"/>
      <c r="H63" s="59" t="s">
        <v>386</v>
      </c>
      <c r="I63" s="360" t="str">
        <f t="array" ref="I63">IF(I54="Bitte korrigieren: Unzulässige Kombination von Angaben.","",IF(AND(H37="",H38=""),"",IF(OR(H31:H33="",H35:H36="",H39:H40="",H42:H43="",H49:H50="",H52:H53=""),"",IF(I54="","",ROUND(I44*L44+I59*L59,2)))))</f>
        <v/>
      </c>
      <c r="J63" s="53"/>
      <c r="K63" s="53"/>
      <c r="L63" s="239" t="s">
        <v>241</v>
      </c>
      <c r="M63" s="212"/>
      <c r="N63" s="240"/>
      <c r="O63" s="241"/>
      <c r="P63" s="242"/>
      <c r="Q63" s="63"/>
      <c r="R63" s="212"/>
      <c r="S63" s="212"/>
    </row>
    <row r="64" spans="1:21" s="243" customFormat="1" ht="25.5" customHeight="1" x14ac:dyDescent="0.2">
      <c r="A64" s="58"/>
      <c r="B64" s="58"/>
      <c r="C64" s="58"/>
      <c r="D64" s="58"/>
      <c r="E64" s="58"/>
      <c r="F64" s="58"/>
      <c r="G64" s="58"/>
      <c r="H64" s="61" t="s">
        <v>242</v>
      </c>
      <c r="I64" s="369" t="str">
        <f>IF(I63="","Angaben fehlen",IF(I63&gt;0,"Positiv",(IF(I63=0,"Neutral","Negativ"))))</f>
        <v>Angaben fehlen</v>
      </c>
      <c r="J64" s="53"/>
      <c r="K64" s="53"/>
      <c r="L64" s="53"/>
      <c r="M64" s="212"/>
      <c r="N64" s="212"/>
      <c r="O64" s="212"/>
      <c r="P64" s="212"/>
      <c r="Q64" s="212"/>
      <c r="R64" s="212"/>
      <c r="S64" s="212"/>
    </row>
    <row r="65" spans="1:19" s="243" customFormat="1" ht="26.25" customHeight="1" x14ac:dyDescent="0.2">
      <c r="A65" s="58"/>
      <c r="B65" s="58"/>
      <c r="C65" s="58"/>
      <c r="D65" s="96"/>
      <c r="E65" s="58"/>
      <c r="F65" s="58"/>
      <c r="G65" s="58"/>
      <c r="H65" s="58"/>
      <c r="I65" s="369" t="str">
        <f t="array" ref="I65">IF(I64="Angaben Fehlen","",IF(OR(I64="Negativ",I64="Neutral"),"Nicht Förderfähig","Förderfähig"))</f>
        <v/>
      </c>
      <c r="J65" s="53"/>
      <c r="K65" s="53"/>
      <c r="L65" s="53"/>
      <c r="M65" s="212"/>
      <c r="N65" s="212"/>
      <c r="O65" s="212"/>
      <c r="P65" s="212"/>
      <c r="Q65" s="212"/>
      <c r="R65" s="212"/>
      <c r="S65" s="212"/>
    </row>
    <row r="66" spans="1:19" x14ac:dyDescent="0.2">
      <c r="A66" s="23"/>
      <c r="B66" s="23"/>
      <c r="C66" s="23"/>
      <c r="D66" s="22"/>
      <c r="E66" s="22"/>
      <c r="F66" s="23"/>
      <c r="G66" s="23"/>
      <c r="H66" s="23"/>
      <c r="I66" s="58"/>
      <c r="J66" s="62"/>
      <c r="K66" s="62"/>
      <c r="L66" s="62"/>
      <c r="M66" s="212"/>
      <c r="N66" s="212"/>
      <c r="O66" s="212"/>
      <c r="P66" s="213"/>
      <c r="Q66" s="213"/>
      <c r="R66" s="213"/>
      <c r="S66" s="213"/>
    </row>
    <row r="67" spans="1:19" x14ac:dyDescent="0.2">
      <c r="A67" s="17"/>
      <c r="B67" s="17"/>
      <c r="C67" s="17"/>
      <c r="D67" s="54"/>
      <c r="E67" s="54"/>
      <c r="F67" s="17"/>
      <c r="G67" s="17"/>
      <c r="H67" s="17"/>
      <c r="I67" s="17"/>
      <c r="J67" s="63"/>
      <c r="K67" s="63"/>
      <c r="L67" s="63"/>
      <c r="M67" s="212"/>
      <c r="N67" s="212"/>
      <c r="O67" s="212"/>
      <c r="P67" s="213"/>
      <c r="Q67" s="213"/>
      <c r="R67" s="213"/>
      <c r="S67" s="213"/>
    </row>
    <row r="68" spans="1:19" ht="29.25" customHeight="1" x14ac:dyDescent="0.2">
      <c r="A68" s="80" t="s">
        <v>327</v>
      </c>
      <c r="B68" s="20"/>
      <c r="C68" s="20"/>
      <c r="D68" s="22"/>
      <c r="E68" s="22"/>
      <c r="F68" s="23"/>
      <c r="G68" s="23"/>
      <c r="H68" s="23"/>
      <c r="I68" s="23"/>
      <c r="J68" s="704" t="str">
        <f>J28</f>
        <v>Die Angabe des Antragstellers im Formular Zielbeiträge zu der (Teil-)Frage ist plausibel und wurde übernommen.</v>
      </c>
      <c r="K68" s="705"/>
      <c r="L68" s="213"/>
      <c r="M68" s="212"/>
      <c r="N68" s="212"/>
      <c r="O68" s="212"/>
      <c r="P68" s="213"/>
      <c r="Q68" s="213"/>
      <c r="R68" s="213"/>
      <c r="S68" s="213"/>
    </row>
    <row r="69" spans="1:19" ht="14.25" customHeight="1" x14ac:dyDescent="0.2">
      <c r="A69" s="80"/>
      <c r="B69" s="20"/>
      <c r="C69" s="20"/>
      <c r="D69" s="345">
        <v>1</v>
      </c>
      <c r="E69" s="345">
        <v>2</v>
      </c>
      <c r="F69" s="649">
        <v>3</v>
      </c>
      <c r="G69" s="650"/>
      <c r="H69" s="651"/>
      <c r="I69" s="345">
        <v>4</v>
      </c>
      <c r="J69" s="327"/>
      <c r="K69" s="328"/>
      <c r="L69" s="213"/>
      <c r="M69" s="212"/>
      <c r="N69" s="212"/>
      <c r="O69" s="212"/>
      <c r="P69" s="213"/>
      <c r="Q69" s="213"/>
      <c r="R69" s="213"/>
      <c r="S69" s="213"/>
    </row>
    <row r="70" spans="1:19" ht="37.5" customHeight="1" x14ac:dyDescent="0.2">
      <c r="A70" s="17"/>
      <c r="B70" s="20"/>
      <c r="C70" s="20"/>
      <c r="D70" s="93" t="s">
        <v>243</v>
      </c>
      <c r="E70" s="94" t="s">
        <v>244</v>
      </c>
      <c r="F70" s="667"/>
      <c r="G70" s="667"/>
      <c r="H70" s="668"/>
      <c r="I70" s="346" t="s">
        <v>300</v>
      </c>
      <c r="J70" s="370" t="str">
        <f>J48</f>
        <v>Ja / Nein</v>
      </c>
      <c r="K70" s="363" t="str">
        <f>K48</f>
        <v>Wenn nein, bitte hier erläutern</v>
      </c>
      <c r="L70" s="82"/>
      <c r="M70" s="212"/>
      <c r="N70" s="212"/>
      <c r="O70" s="212"/>
      <c r="P70" s="213"/>
      <c r="Q70" s="213"/>
      <c r="R70" s="213"/>
      <c r="S70" s="213"/>
    </row>
    <row r="71" spans="1:19" x14ac:dyDescent="0.2">
      <c r="A71" s="23"/>
      <c r="B71" s="23"/>
      <c r="C71" s="23"/>
      <c r="D71" s="331" t="s">
        <v>245</v>
      </c>
      <c r="E71" s="661" t="s">
        <v>246</v>
      </c>
      <c r="F71" s="662"/>
      <c r="G71" s="662"/>
      <c r="H71" s="663"/>
      <c r="I71" s="711" t="str">
        <f>_B.1.1_Gesetz</f>
        <v/>
      </c>
      <c r="J71" s="30"/>
      <c r="K71" s="65"/>
      <c r="L71" s="79"/>
      <c r="M71" s="212"/>
      <c r="N71" s="244" t="s">
        <v>64</v>
      </c>
      <c r="O71" s="244" t="s">
        <v>63</v>
      </c>
      <c r="P71" s="213"/>
      <c r="Q71" s="213"/>
      <c r="R71" s="213"/>
      <c r="S71" s="213"/>
    </row>
    <row r="72" spans="1:19" ht="17.25" customHeight="1" x14ac:dyDescent="0.2">
      <c r="A72" s="23"/>
      <c r="B72" s="23"/>
      <c r="C72" s="23"/>
      <c r="D72" s="66"/>
      <c r="E72" s="664" t="s">
        <v>304</v>
      </c>
      <c r="F72" s="665"/>
      <c r="G72" s="670"/>
      <c r="H72" s="671"/>
      <c r="I72" s="712"/>
      <c r="J72" s="67"/>
      <c r="K72" s="68"/>
      <c r="L72" s="79"/>
      <c r="M72" s="212"/>
      <c r="N72" s="244"/>
      <c r="O72" s="244"/>
      <c r="P72" s="213"/>
      <c r="Q72" s="213"/>
      <c r="R72" s="213"/>
      <c r="S72" s="213"/>
    </row>
    <row r="73" spans="1:19" ht="16.5" customHeight="1" x14ac:dyDescent="0.2">
      <c r="A73" s="23"/>
      <c r="B73" s="23"/>
      <c r="C73" s="23"/>
      <c r="D73" s="69" t="s">
        <v>247</v>
      </c>
      <c r="E73" s="70"/>
      <c r="F73" s="70"/>
      <c r="G73" s="70"/>
      <c r="H73" s="95"/>
      <c r="I73" s="353"/>
      <c r="J73" s="71"/>
      <c r="K73" s="72"/>
      <c r="L73" s="79"/>
      <c r="M73" s="212"/>
      <c r="N73" s="244"/>
      <c r="O73" s="244"/>
      <c r="P73" s="213"/>
      <c r="Q73" s="213"/>
      <c r="R73" s="213"/>
      <c r="S73" s="213"/>
    </row>
    <row r="74" spans="1:19" ht="17.25" customHeight="1" x14ac:dyDescent="0.2">
      <c r="A74" s="23"/>
      <c r="B74" s="23"/>
      <c r="C74" s="23"/>
      <c r="D74" s="24" t="s">
        <v>117</v>
      </c>
      <c r="E74" s="652" t="s">
        <v>387</v>
      </c>
      <c r="F74" s="653"/>
      <c r="G74" s="653"/>
      <c r="H74" s="669"/>
      <c r="I74" s="371" t="str">
        <f>_B.1.2_Einbeziehung</f>
        <v/>
      </c>
      <c r="J74" s="73"/>
      <c r="K74" s="74"/>
      <c r="L74" s="79"/>
      <c r="M74" s="212"/>
      <c r="N74" s="244" t="s">
        <v>234</v>
      </c>
      <c r="O74" s="212"/>
      <c r="P74" s="213"/>
      <c r="Q74" s="213"/>
      <c r="R74" s="213"/>
      <c r="S74" s="213"/>
    </row>
    <row r="75" spans="1:19" ht="17.100000000000001" customHeight="1" x14ac:dyDescent="0.2">
      <c r="A75" s="23"/>
      <c r="B75" s="23"/>
      <c r="C75" s="23"/>
      <c r="D75" s="75" t="s">
        <v>130</v>
      </c>
      <c r="E75" s="655" t="s">
        <v>152</v>
      </c>
      <c r="F75" s="656"/>
      <c r="G75" s="657"/>
      <c r="H75" s="658"/>
      <c r="I75" s="356" t="str">
        <f>_B.1.3_Schulungen</f>
        <v/>
      </c>
      <c r="J75" s="76"/>
      <c r="K75" s="77"/>
      <c r="L75" s="79"/>
      <c r="M75" s="213"/>
      <c r="N75" s="213"/>
      <c r="O75" s="213"/>
      <c r="P75" s="213"/>
      <c r="Q75" s="213"/>
      <c r="R75" s="213"/>
      <c r="S75" s="213"/>
    </row>
    <row r="76" spans="1:19" ht="17.100000000000001" customHeight="1" x14ac:dyDescent="0.2">
      <c r="A76" s="23"/>
      <c r="B76" s="23"/>
      <c r="C76" s="23"/>
      <c r="D76" s="75" t="s">
        <v>73</v>
      </c>
      <c r="E76" s="655" t="s">
        <v>76</v>
      </c>
      <c r="F76" s="656"/>
      <c r="G76" s="657"/>
      <c r="H76" s="658"/>
      <c r="I76" s="356" t="str">
        <f>_B.1.4_Diversity</f>
        <v/>
      </c>
      <c r="J76" s="30"/>
      <c r="K76" s="65"/>
      <c r="L76" s="79"/>
      <c r="M76" s="213"/>
      <c r="N76" s="213"/>
      <c r="O76" s="213"/>
      <c r="P76" s="213"/>
      <c r="Q76" s="213"/>
      <c r="R76" s="213"/>
      <c r="S76" s="213"/>
    </row>
    <row r="77" spans="1:19" ht="17.100000000000001" customHeight="1" x14ac:dyDescent="0.2">
      <c r="A77" s="23"/>
      <c r="B77" s="23"/>
      <c r="C77" s="23"/>
      <c r="D77" s="75" t="s">
        <v>74</v>
      </c>
      <c r="E77" s="655" t="s">
        <v>248</v>
      </c>
      <c r="F77" s="656"/>
      <c r="G77" s="657"/>
      <c r="H77" s="658"/>
      <c r="I77" s="356" t="str">
        <f>_B.1.5_Sonstige</f>
        <v/>
      </c>
      <c r="J77" s="30"/>
      <c r="K77" s="65"/>
      <c r="L77" s="79"/>
      <c r="M77" s="213"/>
      <c r="N77" s="213"/>
      <c r="O77" s="213"/>
      <c r="P77" s="213"/>
      <c r="Q77" s="213"/>
      <c r="R77" s="213"/>
      <c r="S77" s="213"/>
    </row>
    <row r="78" spans="1:19" ht="17.100000000000001" customHeight="1" x14ac:dyDescent="0.2">
      <c r="A78" s="23"/>
      <c r="B78" s="23"/>
      <c r="C78" s="23"/>
      <c r="D78" s="75" t="s">
        <v>75</v>
      </c>
      <c r="E78" s="655" t="s">
        <v>249</v>
      </c>
      <c r="F78" s="656"/>
      <c r="G78" s="657"/>
      <c r="H78" s="658"/>
      <c r="I78" s="356" t="str">
        <f>_B.1.6_Weitere</f>
        <v/>
      </c>
      <c r="J78" s="30"/>
      <c r="K78" s="65"/>
      <c r="L78" s="79"/>
      <c r="M78" s="213"/>
      <c r="N78" s="213"/>
      <c r="O78" s="213"/>
      <c r="P78" s="213"/>
      <c r="Q78" s="213"/>
      <c r="R78" s="213"/>
      <c r="S78" s="213"/>
    </row>
    <row r="79" spans="1:19" ht="6" customHeight="1" x14ac:dyDescent="0.2">
      <c r="A79" s="23"/>
      <c r="B79" s="23"/>
      <c r="C79" s="23"/>
      <c r="D79" s="78"/>
      <c r="E79" s="41"/>
      <c r="F79" s="41"/>
      <c r="G79" s="41"/>
      <c r="H79" s="17"/>
      <c r="I79" s="81"/>
      <c r="J79" s="42"/>
      <c r="K79" s="79"/>
      <c r="L79" s="79"/>
      <c r="M79" s="213"/>
      <c r="N79" s="213"/>
      <c r="O79" s="213"/>
      <c r="P79" s="213"/>
      <c r="Q79" s="213"/>
      <c r="R79" s="213"/>
      <c r="S79" s="213"/>
    </row>
    <row r="80" spans="1:19" ht="15" customHeight="1" x14ac:dyDescent="0.2">
      <c r="A80" s="23"/>
      <c r="B80" s="23"/>
      <c r="D80" s="120" t="s">
        <v>329</v>
      </c>
      <c r="E80" s="41"/>
      <c r="F80" s="41"/>
      <c r="G80" s="41"/>
      <c r="H80" s="81"/>
      <c r="I80" s="23"/>
      <c r="J80" s="82"/>
      <c r="K80" s="82"/>
      <c r="L80" s="82"/>
      <c r="M80" s="213"/>
      <c r="N80" s="213"/>
      <c r="O80" s="213"/>
      <c r="P80" s="213"/>
      <c r="Q80" s="213"/>
      <c r="R80" s="213"/>
      <c r="S80" s="213"/>
    </row>
    <row r="81" spans="1:19" ht="18" customHeight="1" x14ac:dyDescent="0.2">
      <c r="A81" s="23"/>
      <c r="B81" s="23"/>
      <c r="C81" s="23"/>
      <c r="D81" s="54"/>
      <c r="E81" s="55"/>
      <c r="F81" s="17"/>
      <c r="G81" s="17"/>
      <c r="H81" s="59" t="s">
        <v>250</v>
      </c>
      <c r="I81" s="372" t="str">
        <f>IF(I82="Angaben fehlen","",SUM(COUNTIF(I74:I78,"x")))</f>
        <v/>
      </c>
      <c r="J81" s="79"/>
      <c r="K81" s="79"/>
      <c r="L81" s="79"/>
      <c r="M81" s="213"/>
      <c r="N81" s="213"/>
      <c r="O81" s="213"/>
      <c r="P81" s="213"/>
      <c r="Q81" s="213"/>
      <c r="R81" s="213"/>
      <c r="S81" s="213"/>
    </row>
    <row r="82" spans="1:19" ht="25.5" customHeight="1" x14ac:dyDescent="0.2">
      <c r="A82" s="23"/>
      <c r="B82" s="23"/>
      <c r="C82" s="23"/>
      <c r="D82" s="54"/>
      <c r="E82" s="55"/>
      <c r="F82" s="17"/>
      <c r="G82" s="17"/>
      <c r="H82" s="61" t="s">
        <v>251</v>
      </c>
      <c r="I82" s="369" t="str">
        <f t="array" ref="I82">IF(I71="","Angaben fehlen",IF(I71="Nein","Negativ",IF(AND(I71="Ja",I75:I78=""),"Neutral","Positiv")))</f>
        <v>Angaben fehlen</v>
      </c>
      <c r="J82" s="53"/>
      <c r="K82" s="53"/>
      <c r="L82" s="53"/>
      <c r="M82" s="213"/>
      <c r="N82" s="213"/>
      <c r="O82" s="213"/>
      <c r="P82" s="213"/>
      <c r="Q82" s="213"/>
      <c r="R82" s="213"/>
      <c r="S82" s="213"/>
    </row>
    <row r="83" spans="1:19" ht="31.5" customHeight="1" x14ac:dyDescent="0.2">
      <c r="A83" s="23"/>
      <c r="B83" s="83"/>
      <c r="C83" s="23"/>
      <c r="D83" s="22"/>
      <c r="E83" s="22"/>
      <c r="F83" s="17"/>
      <c r="G83" s="17"/>
      <c r="H83" s="17"/>
      <c r="I83" s="369" t="str">
        <f>IF(I82="Angaben Fehlen","",IF(I82="Negativ","Nicht förderfähig","Förderfähig"))</f>
        <v/>
      </c>
      <c r="J83" s="82"/>
      <c r="K83" s="82"/>
      <c r="L83" s="82"/>
      <c r="M83" s="213"/>
      <c r="N83" s="213"/>
      <c r="O83" s="213"/>
      <c r="P83" s="213"/>
      <c r="Q83" s="213"/>
      <c r="R83" s="213"/>
      <c r="S83" s="213"/>
    </row>
    <row r="84" spans="1:19" ht="15" customHeight="1" x14ac:dyDescent="0.2">
      <c r="A84" s="23"/>
      <c r="B84" s="23"/>
      <c r="C84" s="23"/>
      <c r="D84" s="22"/>
      <c r="E84" s="22"/>
      <c r="F84" s="17"/>
      <c r="G84" s="17"/>
      <c r="H84" s="17"/>
      <c r="I84" s="41"/>
      <c r="J84" s="82"/>
      <c r="K84" s="82"/>
      <c r="L84" s="82"/>
      <c r="M84" s="213"/>
      <c r="N84" s="213"/>
      <c r="O84" s="213"/>
      <c r="P84" s="213"/>
      <c r="Q84" s="213"/>
      <c r="R84" s="213"/>
      <c r="S84" s="213"/>
    </row>
    <row r="85" spans="1:19" ht="15" customHeight="1" x14ac:dyDescent="0.2">
      <c r="A85" s="23"/>
      <c r="B85" s="23"/>
      <c r="C85" s="23"/>
      <c r="D85" s="22"/>
      <c r="E85" s="22"/>
      <c r="F85" s="17"/>
      <c r="G85" s="17"/>
      <c r="H85" s="17"/>
      <c r="I85" s="41"/>
      <c r="J85" s="82"/>
      <c r="K85" s="82"/>
      <c r="L85" s="82"/>
      <c r="M85" s="213"/>
      <c r="N85" s="213"/>
      <c r="O85" s="213"/>
      <c r="P85" s="213"/>
      <c r="Q85" s="213"/>
      <c r="R85" s="213"/>
      <c r="S85" s="213"/>
    </row>
    <row r="86" spans="1:19" ht="28.5" customHeight="1" x14ac:dyDescent="0.2">
      <c r="A86" s="16" t="s">
        <v>328</v>
      </c>
      <c r="C86" s="20"/>
      <c r="D86" s="22"/>
      <c r="E86" s="22"/>
      <c r="F86" s="23"/>
      <c r="G86" s="23"/>
      <c r="H86" s="23"/>
      <c r="I86" s="23"/>
      <c r="J86" s="704" t="str">
        <f>J28</f>
        <v>Die Angabe des Antragstellers im Formular Zielbeiträge zu der (Teil-)Frage ist plausibel und wurde übernommen.</v>
      </c>
      <c r="K86" s="705"/>
      <c r="L86" s="82"/>
      <c r="M86" s="213"/>
      <c r="N86" s="213"/>
      <c r="O86" s="213"/>
      <c r="P86" s="213"/>
      <c r="Q86" s="213"/>
      <c r="R86" s="213"/>
      <c r="S86" s="213"/>
    </row>
    <row r="87" spans="1:19" ht="14.25" customHeight="1" x14ac:dyDescent="0.2">
      <c r="A87" s="16"/>
      <c r="C87" s="20"/>
      <c r="D87" s="345">
        <v>1</v>
      </c>
      <c r="E87" s="345">
        <v>2</v>
      </c>
      <c r="F87" s="649">
        <v>3</v>
      </c>
      <c r="G87" s="650"/>
      <c r="H87" s="651"/>
      <c r="I87" s="345">
        <v>4</v>
      </c>
      <c r="J87" s="327"/>
      <c r="K87" s="328"/>
      <c r="L87" s="82"/>
      <c r="M87" s="213"/>
      <c r="N87" s="213"/>
      <c r="O87" s="213"/>
      <c r="P87" s="213"/>
      <c r="Q87" s="213"/>
      <c r="R87" s="213"/>
      <c r="S87" s="213"/>
    </row>
    <row r="88" spans="1:19" ht="43.5" customHeight="1" x14ac:dyDescent="0.2">
      <c r="A88" s="17"/>
      <c r="B88" s="20"/>
      <c r="C88" s="20"/>
      <c r="D88" s="332" t="s">
        <v>243</v>
      </c>
      <c r="E88" s="94" t="s">
        <v>244</v>
      </c>
      <c r="F88" s="659"/>
      <c r="G88" s="659"/>
      <c r="H88" s="660"/>
      <c r="I88" s="366" t="str">
        <f>I70</f>
        <v>Angaben lt. Formular</v>
      </c>
      <c r="J88" s="362" t="str">
        <f>J70</f>
        <v>Ja / Nein</v>
      </c>
      <c r="K88" s="362" t="str">
        <f>K70</f>
        <v>Wenn nein, bitte hier erläutern</v>
      </c>
      <c r="L88" s="82"/>
      <c r="M88" s="213"/>
      <c r="N88" s="213"/>
      <c r="O88" s="213"/>
      <c r="P88" s="213"/>
      <c r="Q88" s="213"/>
      <c r="R88" s="213"/>
      <c r="S88" s="213"/>
    </row>
    <row r="89" spans="1:19" x14ac:dyDescent="0.2">
      <c r="A89" s="23"/>
      <c r="B89" s="23"/>
      <c r="C89" s="23"/>
      <c r="D89" s="64" t="s">
        <v>252</v>
      </c>
      <c r="E89" s="661" t="s">
        <v>246</v>
      </c>
      <c r="F89" s="662"/>
      <c r="G89" s="662"/>
      <c r="H89" s="663"/>
      <c r="I89" s="711" t="str">
        <f>_B.2.1_Gesetz</f>
        <v/>
      </c>
      <c r="J89" s="73"/>
      <c r="K89" s="74"/>
      <c r="L89" s="79"/>
      <c r="M89" s="213"/>
      <c r="N89" s="213"/>
      <c r="O89" s="213"/>
      <c r="P89" s="213"/>
      <c r="Q89" s="213"/>
      <c r="R89" s="213"/>
      <c r="S89" s="213"/>
    </row>
    <row r="90" spans="1:19" ht="15.75" customHeight="1" x14ac:dyDescent="0.2">
      <c r="A90" s="23"/>
      <c r="B90" s="23"/>
      <c r="C90" s="23"/>
      <c r="D90" s="84"/>
      <c r="E90" s="664"/>
      <c r="F90" s="665"/>
      <c r="G90" s="665"/>
      <c r="H90" s="666"/>
      <c r="I90" s="712"/>
      <c r="J90" s="85"/>
      <c r="K90" s="86"/>
      <c r="L90" s="79"/>
      <c r="M90" s="213"/>
      <c r="N90" s="213"/>
      <c r="O90" s="213"/>
      <c r="P90" s="213"/>
      <c r="Q90" s="213"/>
      <c r="R90" s="213"/>
      <c r="S90" s="213"/>
    </row>
    <row r="91" spans="1:19" ht="19.5" customHeight="1" x14ac:dyDescent="0.2">
      <c r="A91" s="23"/>
      <c r="B91" s="23"/>
      <c r="C91" s="23"/>
      <c r="D91" s="69" t="s">
        <v>247</v>
      </c>
      <c r="E91" s="70"/>
      <c r="F91" s="70"/>
      <c r="G91" s="70"/>
      <c r="H91" s="19"/>
      <c r="I91" s="101"/>
      <c r="J91" s="85"/>
      <c r="K91" s="86"/>
      <c r="L91" s="79"/>
      <c r="M91" s="213"/>
      <c r="N91" s="213"/>
      <c r="O91" s="213"/>
      <c r="P91" s="213"/>
      <c r="Q91" s="213"/>
      <c r="R91" s="213"/>
      <c r="S91" s="213"/>
    </row>
    <row r="92" spans="1:19" ht="14.25" customHeight="1" x14ac:dyDescent="0.2">
      <c r="A92" s="23"/>
      <c r="B92" s="23"/>
      <c r="C92" s="23"/>
      <c r="D92" s="24" t="s">
        <v>119</v>
      </c>
      <c r="E92" s="655" t="s">
        <v>387</v>
      </c>
      <c r="F92" s="656"/>
      <c r="G92" s="656"/>
      <c r="H92" s="658"/>
      <c r="I92" s="356" t="str">
        <f>_B.2.2_Einbeziehung</f>
        <v/>
      </c>
      <c r="J92" s="76"/>
      <c r="K92" s="77"/>
      <c r="L92" s="79"/>
      <c r="M92" s="213"/>
      <c r="N92" s="213"/>
      <c r="O92" s="213"/>
      <c r="P92" s="213"/>
      <c r="Q92" s="213"/>
      <c r="R92" s="213"/>
      <c r="S92" s="213"/>
    </row>
    <row r="93" spans="1:19" ht="27" customHeight="1" x14ac:dyDescent="0.2">
      <c r="A93" s="23"/>
      <c r="B93" s="23"/>
      <c r="C93" s="23"/>
      <c r="D93" s="24" t="s">
        <v>131</v>
      </c>
      <c r="E93" s="652" t="s">
        <v>368</v>
      </c>
      <c r="F93" s="653"/>
      <c r="G93" s="653"/>
      <c r="H93" s="654"/>
      <c r="I93" s="356" t="str">
        <f>_B.2.3_Beteiligung</f>
        <v/>
      </c>
      <c r="J93" s="30"/>
      <c r="K93" s="65"/>
      <c r="L93" s="79"/>
      <c r="M93" s="213"/>
      <c r="N93" s="213"/>
      <c r="O93" s="213"/>
      <c r="P93" s="213"/>
      <c r="Q93" s="213"/>
      <c r="R93" s="213"/>
      <c r="S93" s="213"/>
    </row>
    <row r="94" spans="1:19" ht="41.25" customHeight="1" x14ac:dyDescent="0.2">
      <c r="A94" s="23"/>
      <c r="B94" s="23"/>
      <c r="C94" s="23"/>
      <c r="D94" s="24" t="s">
        <v>120</v>
      </c>
      <c r="E94" s="652" t="s">
        <v>369</v>
      </c>
      <c r="F94" s="653"/>
      <c r="G94" s="653"/>
      <c r="H94" s="654"/>
      <c r="I94" s="356" t="str">
        <f>_B.2.4_BeiBeteiligungDritter</f>
        <v/>
      </c>
      <c r="J94" s="30"/>
      <c r="K94" s="65"/>
      <c r="L94" s="79"/>
      <c r="M94" s="213"/>
      <c r="N94" s="213"/>
      <c r="O94" s="213"/>
      <c r="P94" s="213"/>
      <c r="Q94" s="213"/>
      <c r="R94" s="213"/>
      <c r="S94" s="213"/>
    </row>
    <row r="95" spans="1:19" ht="17.100000000000001" customHeight="1" x14ac:dyDescent="0.2">
      <c r="A95" s="23"/>
      <c r="B95" s="23"/>
      <c r="C95" s="23"/>
      <c r="D95" s="24" t="s">
        <v>80</v>
      </c>
      <c r="E95" s="652" t="s">
        <v>253</v>
      </c>
      <c r="F95" s="653"/>
      <c r="G95" s="653"/>
      <c r="H95" s="654"/>
      <c r="I95" s="356" t="str">
        <f>_B.2.5_Führungspositionen</f>
        <v/>
      </c>
      <c r="J95" s="30"/>
      <c r="K95" s="65"/>
      <c r="L95" s="79"/>
      <c r="M95" s="213"/>
      <c r="N95" s="213"/>
      <c r="O95" s="213"/>
      <c r="P95" s="213"/>
      <c r="Q95" s="213"/>
      <c r="R95" s="213"/>
      <c r="S95" s="213"/>
    </row>
    <row r="96" spans="1:19" ht="17.100000000000001" customHeight="1" x14ac:dyDescent="0.2">
      <c r="A96" s="23"/>
      <c r="B96" s="23"/>
      <c r="C96" s="23"/>
      <c r="D96" s="25" t="s">
        <v>81</v>
      </c>
      <c r="E96" s="652" t="s">
        <v>87</v>
      </c>
      <c r="F96" s="653"/>
      <c r="G96" s="653"/>
      <c r="H96" s="654"/>
      <c r="I96" s="356" t="str">
        <f>_B.2.6_Frauenförderung</f>
        <v/>
      </c>
      <c r="J96" s="30"/>
      <c r="K96" s="65"/>
      <c r="L96" s="79"/>
      <c r="M96" s="213"/>
      <c r="N96" s="213"/>
      <c r="O96" s="213"/>
      <c r="P96" s="213"/>
      <c r="Q96" s="213"/>
      <c r="R96" s="213"/>
      <c r="S96" s="213"/>
    </row>
    <row r="97" spans="1:19" ht="17.100000000000001" customHeight="1" x14ac:dyDescent="0.2">
      <c r="A97" s="23"/>
      <c r="B97" s="23"/>
      <c r="C97" s="23"/>
      <c r="D97" s="24" t="s">
        <v>82</v>
      </c>
      <c r="E97" s="652" t="s">
        <v>88</v>
      </c>
      <c r="F97" s="653"/>
      <c r="G97" s="653"/>
      <c r="H97" s="654"/>
      <c r="I97" s="356" t="str">
        <f>_B.2.7_Arbeitsplätze_Frauen</f>
        <v/>
      </c>
      <c r="J97" s="30"/>
      <c r="K97" s="65"/>
      <c r="L97" s="79"/>
      <c r="M97" s="213"/>
      <c r="N97" s="213"/>
      <c r="O97" s="213"/>
      <c r="P97" s="213"/>
      <c r="Q97" s="213"/>
      <c r="R97" s="213"/>
      <c r="S97" s="213"/>
    </row>
    <row r="98" spans="1:19" ht="17.100000000000001" customHeight="1" x14ac:dyDescent="0.2">
      <c r="A98" s="23"/>
      <c r="B98" s="23"/>
      <c r="C98" s="23"/>
      <c r="D98" s="24" t="s">
        <v>83</v>
      </c>
      <c r="E98" s="652" t="s">
        <v>89</v>
      </c>
      <c r="F98" s="653"/>
      <c r="G98" s="653"/>
      <c r="H98" s="654"/>
      <c r="I98" s="356" t="str">
        <f>_B.2.8_Arbeitszeitregelungen</f>
        <v/>
      </c>
      <c r="J98" s="30"/>
      <c r="K98" s="65"/>
      <c r="L98" s="79"/>
      <c r="M98" s="213"/>
      <c r="N98" s="213"/>
      <c r="O98" s="213"/>
      <c r="P98" s="213"/>
      <c r="Q98" s="213"/>
      <c r="R98" s="213"/>
      <c r="S98" s="213"/>
    </row>
    <row r="99" spans="1:19" ht="17.100000000000001" customHeight="1" x14ac:dyDescent="0.2">
      <c r="A99" s="23"/>
      <c r="B99" s="23"/>
      <c r="C99" s="23"/>
      <c r="D99" s="24" t="s">
        <v>84</v>
      </c>
      <c r="E99" s="652" t="s">
        <v>349</v>
      </c>
      <c r="F99" s="653"/>
      <c r="G99" s="653"/>
      <c r="H99" s="654"/>
      <c r="I99" s="356" t="str">
        <f>_B.2.9_SpezielleEinrichtungen</f>
        <v/>
      </c>
      <c r="J99" s="30"/>
      <c r="K99" s="65"/>
      <c r="L99" s="79"/>
      <c r="M99" s="213"/>
      <c r="N99" s="213"/>
      <c r="O99" s="213"/>
      <c r="P99" s="213"/>
      <c r="Q99" s="213"/>
      <c r="R99" s="213"/>
      <c r="S99" s="213"/>
    </row>
    <row r="100" spans="1:19" ht="17.100000000000001" customHeight="1" x14ac:dyDescent="0.2">
      <c r="A100" s="23"/>
      <c r="B100" s="23"/>
      <c r="C100" s="23"/>
      <c r="D100" s="24" t="s">
        <v>85</v>
      </c>
      <c r="E100" s="652" t="s">
        <v>254</v>
      </c>
      <c r="F100" s="653"/>
      <c r="G100" s="653"/>
      <c r="H100" s="654"/>
      <c r="I100" s="356" t="str">
        <f>_B.2.10_WeitereMaßnahmen</f>
        <v/>
      </c>
      <c r="J100" s="30"/>
      <c r="K100" s="65"/>
      <c r="L100" s="79"/>
      <c r="M100" s="213"/>
      <c r="N100" s="213"/>
      <c r="O100" s="213"/>
      <c r="P100" s="213"/>
      <c r="Q100" s="213"/>
      <c r="R100" s="213"/>
      <c r="S100" s="213"/>
    </row>
    <row r="101" spans="1:19" ht="6.75" customHeight="1" x14ac:dyDescent="0.2">
      <c r="A101" s="23"/>
      <c r="B101" s="23"/>
      <c r="C101" s="23"/>
      <c r="D101" s="16"/>
      <c r="E101" s="41"/>
      <c r="F101" s="41"/>
      <c r="G101" s="41"/>
      <c r="H101" s="17"/>
      <c r="I101" s="81"/>
      <c r="J101" s="87"/>
      <c r="K101" s="88"/>
      <c r="L101" s="79"/>
      <c r="M101" s="213"/>
      <c r="N101" s="213"/>
      <c r="O101" s="213"/>
      <c r="P101" s="213"/>
      <c r="Q101" s="213"/>
      <c r="R101" s="213"/>
      <c r="S101" s="213"/>
    </row>
    <row r="102" spans="1:19" ht="15.75" customHeight="1" x14ac:dyDescent="0.2">
      <c r="A102" s="23"/>
      <c r="B102" s="23"/>
      <c r="D102" s="119" t="s">
        <v>331</v>
      </c>
      <c r="E102" s="41"/>
      <c r="F102" s="41"/>
      <c r="G102" s="41"/>
      <c r="H102" s="81"/>
      <c r="I102" s="23"/>
      <c r="J102" s="89"/>
      <c r="K102" s="89"/>
      <c r="L102" s="82"/>
      <c r="M102" s="213"/>
      <c r="N102" s="213"/>
      <c r="O102" s="213"/>
      <c r="P102" s="213"/>
      <c r="Q102" s="213"/>
      <c r="R102" s="213"/>
      <c r="S102" s="213"/>
    </row>
    <row r="103" spans="1:19" s="243" customFormat="1" x14ac:dyDescent="0.2">
      <c r="A103" s="58"/>
      <c r="B103" s="58"/>
      <c r="C103" s="58"/>
      <c r="D103" s="58"/>
      <c r="E103" s="58"/>
      <c r="F103" s="58"/>
      <c r="G103" s="58"/>
      <c r="H103" s="59" t="s">
        <v>250</v>
      </c>
      <c r="I103" s="372" t="str">
        <f t="array" ref="I103">IF(I104="Angaben fehlen","",SUM(COUNTIF(I92:I100,"x")))</f>
        <v/>
      </c>
      <c r="J103" s="88"/>
      <c r="K103" s="88"/>
      <c r="L103" s="79"/>
      <c r="M103" s="212"/>
      <c r="N103" s="212"/>
      <c r="O103" s="212"/>
      <c r="P103" s="212"/>
      <c r="Q103" s="212"/>
      <c r="R103" s="212"/>
      <c r="S103" s="212"/>
    </row>
    <row r="104" spans="1:19" s="243" customFormat="1" ht="25.5" customHeight="1" x14ac:dyDescent="0.2">
      <c r="A104" s="58"/>
      <c r="B104" s="58"/>
      <c r="C104" s="58"/>
      <c r="D104" s="58"/>
      <c r="E104" s="58"/>
      <c r="F104" s="58"/>
      <c r="G104" s="58"/>
      <c r="H104" s="90" t="s">
        <v>251</v>
      </c>
      <c r="I104" s="369" t="str">
        <f t="array" ref="I104">IF(I89="","Angaben fehlen",IF(I89="Nein","Negativ",IF(AND(I89="Ja",I93:I100=""),"Neutral","Positiv")))</f>
        <v>Angaben fehlen</v>
      </c>
      <c r="J104" s="91"/>
      <c r="K104" s="91"/>
      <c r="L104" s="245"/>
      <c r="M104" s="212"/>
      <c r="N104" s="212"/>
      <c r="O104" s="212"/>
      <c r="P104" s="212"/>
      <c r="Q104" s="212"/>
      <c r="R104" s="212"/>
      <c r="S104" s="212"/>
    </row>
    <row r="105" spans="1:19" ht="24.75" customHeight="1" x14ac:dyDescent="0.2">
      <c r="A105" s="23"/>
      <c r="B105" s="23"/>
      <c r="C105" s="23"/>
      <c r="D105" s="54"/>
      <c r="E105" s="22"/>
      <c r="F105" s="23"/>
      <c r="G105" s="23"/>
      <c r="H105" s="23"/>
      <c r="I105" s="369" t="str">
        <f>IF(I104="Angaben fehlen","",IF(I104="Negativ","Nicht förderfähig","Förderfähig"))</f>
        <v/>
      </c>
      <c r="J105" s="92"/>
      <c r="K105" s="92"/>
      <c r="L105" s="62"/>
      <c r="M105" s="212"/>
      <c r="N105" s="212"/>
      <c r="O105" s="212"/>
      <c r="P105" s="213"/>
      <c r="Q105" s="213"/>
      <c r="R105" s="213"/>
      <c r="S105" s="213"/>
    </row>
    <row r="106" spans="1:19" x14ac:dyDescent="0.2">
      <c r="L106" s="213"/>
      <c r="M106" s="213"/>
      <c r="N106" s="213"/>
      <c r="O106" s="213"/>
      <c r="P106" s="213"/>
      <c r="Q106" s="213"/>
      <c r="R106" s="213"/>
      <c r="S106" s="213"/>
    </row>
    <row r="107" spans="1:19" x14ac:dyDescent="0.2">
      <c r="A107" s="118" t="s">
        <v>344</v>
      </c>
      <c r="B107" s="101"/>
      <c r="C107" s="101"/>
      <c r="D107" s="102"/>
      <c r="E107" s="102"/>
      <c r="F107" s="101"/>
      <c r="G107" s="101"/>
      <c r="H107" s="101"/>
      <c r="I107" s="103"/>
      <c r="J107" s="18"/>
      <c r="K107" s="18"/>
      <c r="L107" s="63"/>
      <c r="M107" s="213"/>
      <c r="N107" s="213"/>
      <c r="O107" s="213"/>
      <c r="P107" s="213"/>
      <c r="Q107" s="213"/>
      <c r="R107" s="213"/>
      <c r="S107" s="213"/>
    </row>
    <row r="108" spans="1:19" ht="6.75" customHeight="1" x14ac:dyDescent="0.2">
      <c r="A108" s="104"/>
      <c r="B108" s="18"/>
      <c r="C108" s="18"/>
      <c r="D108" s="105"/>
      <c r="E108" s="105"/>
      <c r="F108" s="18"/>
      <c r="G108" s="18"/>
      <c r="H108" s="18"/>
      <c r="I108" s="106"/>
      <c r="J108" s="18"/>
      <c r="K108" s="18"/>
      <c r="L108" s="63"/>
      <c r="M108" s="213"/>
      <c r="N108" s="213"/>
      <c r="O108" s="213"/>
      <c r="P108" s="213"/>
      <c r="Q108" s="213"/>
      <c r="R108" s="213"/>
      <c r="S108" s="213"/>
    </row>
    <row r="109" spans="1:19" ht="26.25" customHeight="1" x14ac:dyDescent="0.2">
      <c r="A109" s="104"/>
      <c r="B109" s="18"/>
      <c r="C109" s="18"/>
      <c r="D109" s="107" t="s">
        <v>345</v>
      </c>
      <c r="E109" s="108"/>
      <c r="F109" s="109"/>
      <c r="G109" s="109"/>
      <c r="H109" s="18"/>
      <c r="I109" s="369" t="str">
        <f>I64</f>
        <v>Angaben fehlen</v>
      </c>
      <c r="J109" s="18"/>
      <c r="K109" s="18"/>
      <c r="L109" s="63"/>
      <c r="M109" s="213"/>
      <c r="N109" s="213"/>
      <c r="O109" s="213"/>
      <c r="P109" s="213"/>
      <c r="Q109" s="213"/>
      <c r="R109" s="213"/>
      <c r="S109" s="213"/>
    </row>
    <row r="110" spans="1:19" ht="27.75" customHeight="1" x14ac:dyDescent="0.2">
      <c r="A110" s="104"/>
      <c r="B110" s="18"/>
      <c r="C110" s="18"/>
      <c r="D110" s="714" t="s">
        <v>346</v>
      </c>
      <c r="E110" s="714"/>
      <c r="F110" s="714"/>
      <c r="G110" s="714"/>
      <c r="H110" s="714"/>
      <c r="I110" s="369" t="str">
        <f>I82</f>
        <v>Angaben fehlen</v>
      </c>
      <c r="J110" s="18"/>
      <c r="K110" s="18"/>
      <c r="L110" s="63"/>
      <c r="M110" s="213"/>
      <c r="N110" s="213"/>
      <c r="O110" s="213"/>
      <c r="P110" s="213"/>
      <c r="Q110" s="213"/>
      <c r="R110" s="213"/>
      <c r="S110" s="213"/>
    </row>
    <row r="111" spans="1:19" ht="24.75" customHeight="1" x14ac:dyDescent="0.2">
      <c r="A111" s="104"/>
      <c r="B111" s="18"/>
      <c r="C111" s="18"/>
      <c r="D111" s="714" t="s">
        <v>347</v>
      </c>
      <c r="E111" s="714"/>
      <c r="F111" s="714"/>
      <c r="G111" s="714"/>
      <c r="H111" s="714"/>
      <c r="I111" s="369" t="str">
        <f>I104</f>
        <v>Angaben fehlen</v>
      </c>
      <c r="J111" s="18"/>
      <c r="K111" s="18"/>
      <c r="L111" s="63"/>
      <c r="M111" s="213"/>
      <c r="N111" s="213"/>
      <c r="O111" s="213"/>
      <c r="P111" s="213"/>
      <c r="Q111" s="213"/>
      <c r="R111" s="213"/>
      <c r="S111" s="213"/>
    </row>
    <row r="112" spans="1:19" ht="31.5" customHeight="1" x14ac:dyDescent="0.2">
      <c r="A112" s="104"/>
      <c r="B112" s="18"/>
      <c r="C112" s="18"/>
      <c r="D112" s="107"/>
      <c r="E112" s="105"/>
      <c r="F112" s="109"/>
      <c r="G112" s="109"/>
      <c r="H112" s="110" t="s">
        <v>343</v>
      </c>
      <c r="I112" s="373" t="str">
        <f>IF(OR(I109="Angaben fehlen",I110="Angaben fehlen",I111="Angaben fehlen"),"",IF(AND(I109="Positiv",OR(AND(I110="Neutral",I111="Positiv"),AND(I110="Positiv",I111="Neutral"),AND(I110="Neutral",I111="Neutral"),AND(I110="Positiv",I111="Positiv"))),"Förderfähig","Nicht förderfähig"))</f>
        <v/>
      </c>
      <c r="J112" s="18"/>
      <c r="K112" s="18"/>
      <c r="L112" s="63"/>
      <c r="M112" s="213"/>
      <c r="N112" s="213"/>
      <c r="O112" s="213"/>
      <c r="P112" s="213"/>
      <c r="Q112" s="213"/>
      <c r="R112" s="213"/>
      <c r="S112" s="213"/>
    </row>
    <row r="113" spans="1:19" ht="4.5" customHeight="1" x14ac:dyDescent="0.2">
      <c r="A113" s="111"/>
      <c r="B113" s="112"/>
      <c r="C113" s="112"/>
      <c r="D113" s="113"/>
      <c r="E113" s="114"/>
      <c r="F113" s="115"/>
      <c r="G113" s="115"/>
      <c r="H113" s="116"/>
      <c r="I113" s="117"/>
      <c r="J113" s="18"/>
      <c r="K113" s="18"/>
      <c r="L113" s="63"/>
      <c r="M113" s="213"/>
      <c r="N113" s="213"/>
      <c r="O113" s="213"/>
      <c r="P113" s="213"/>
      <c r="Q113" s="213"/>
      <c r="R113" s="213"/>
      <c r="S113" s="213"/>
    </row>
    <row r="114" spans="1:19" ht="13.5" customHeight="1" x14ac:dyDescent="0.2">
      <c r="J114" s="11"/>
      <c r="K114" s="11"/>
      <c r="L114" s="213"/>
      <c r="M114" s="213"/>
      <c r="N114" s="213"/>
      <c r="O114" s="213"/>
      <c r="P114" s="213"/>
      <c r="Q114" s="213"/>
      <c r="R114" s="213"/>
      <c r="S114" s="213"/>
    </row>
    <row r="115" spans="1:19" hidden="1" x14ac:dyDescent="0.2">
      <c r="A115" s="246" t="s">
        <v>255</v>
      </c>
      <c r="B115" s="247"/>
      <c r="C115" s="247"/>
      <c r="D115" s="247"/>
      <c r="E115" s="248"/>
      <c r="F115" s="248"/>
      <c r="G115" s="248"/>
      <c r="H115" s="248"/>
      <c r="I115" s="248"/>
      <c r="J115" s="248"/>
      <c r="K115" s="249"/>
      <c r="L115" s="63"/>
      <c r="M115" s="213"/>
      <c r="N115" s="213"/>
      <c r="O115" s="213"/>
      <c r="P115" s="213"/>
      <c r="Q115" s="213"/>
      <c r="R115" s="213"/>
      <c r="S115" s="213"/>
    </row>
    <row r="116" spans="1:19" ht="30" hidden="1" customHeight="1" x14ac:dyDescent="0.2">
      <c r="A116" s="715" t="s">
        <v>256</v>
      </c>
      <c r="B116" s="716"/>
      <c r="C116" s="716"/>
      <c r="D116" s="716"/>
      <c r="E116" s="716"/>
      <c r="F116" s="716"/>
      <c r="G116" s="716"/>
      <c r="H116" s="716"/>
      <c r="I116" s="716"/>
      <c r="J116" s="716"/>
      <c r="K116" s="250"/>
      <c r="L116" s="336"/>
      <c r="M116" s="213"/>
      <c r="N116" s="213"/>
      <c r="O116" s="213"/>
      <c r="P116" s="213"/>
      <c r="Q116" s="213"/>
      <c r="R116" s="213"/>
      <c r="S116" s="213"/>
    </row>
    <row r="117" spans="1:19" hidden="1" x14ac:dyDescent="0.2">
      <c r="A117" s="251" t="s">
        <v>257</v>
      </c>
      <c r="B117" s="252"/>
      <c r="C117" s="252"/>
      <c r="D117" s="252"/>
      <c r="E117" s="63"/>
      <c r="F117" s="63"/>
      <c r="G117" s="63"/>
      <c r="H117" s="63"/>
      <c r="I117" s="63"/>
      <c r="J117" s="63"/>
      <c r="K117" s="253"/>
      <c r="L117" s="63"/>
      <c r="M117" s="213"/>
      <c r="N117" s="213"/>
      <c r="O117" s="213"/>
      <c r="P117" s="213"/>
      <c r="Q117" s="213"/>
      <c r="R117" s="213"/>
      <c r="S117" s="213"/>
    </row>
    <row r="118" spans="1:19" hidden="1" x14ac:dyDescent="0.2">
      <c r="A118" s="251"/>
      <c r="B118" s="63"/>
      <c r="C118" s="63"/>
      <c r="D118" s="252"/>
      <c r="E118" s="252"/>
      <c r="F118" s="254"/>
      <c r="G118" s="254"/>
      <c r="H118" s="63"/>
      <c r="I118" s="63"/>
      <c r="J118" s="63"/>
      <c r="K118" s="253"/>
      <c r="L118" s="63"/>
      <c r="M118" s="213"/>
      <c r="N118" s="213"/>
      <c r="O118" s="213"/>
      <c r="P118" s="213"/>
      <c r="Q118" s="213"/>
      <c r="R118" s="213"/>
      <c r="S118" s="213"/>
    </row>
    <row r="119" spans="1:19" hidden="1" x14ac:dyDescent="0.2">
      <c r="A119" s="251"/>
      <c r="B119" s="63"/>
      <c r="C119" s="63"/>
      <c r="D119" s="252"/>
      <c r="E119" s="252"/>
      <c r="F119" s="63"/>
      <c r="G119" s="63"/>
      <c r="H119" s="63"/>
      <c r="I119" s="63"/>
      <c r="J119" s="63"/>
      <c r="K119" s="253"/>
      <c r="L119" s="63"/>
      <c r="M119" s="213"/>
      <c r="N119" s="213"/>
      <c r="O119" s="213"/>
      <c r="P119" s="213"/>
      <c r="Q119" s="213"/>
      <c r="R119" s="213"/>
      <c r="S119" s="213"/>
    </row>
    <row r="120" spans="1:19" hidden="1" x14ac:dyDescent="0.2">
      <c r="A120" s="251"/>
      <c r="B120" s="63"/>
      <c r="C120" s="63"/>
      <c r="D120" s="252"/>
      <c r="E120" s="252"/>
      <c r="F120" s="63"/>
      <c r="G120" s="63"/>
      <c r="H120" s="63"/>
      <c r="I120" s="63"/>
      <c r="J120" s="63"/>
      <c r="K120" s="253"/>
      <c r="L120" s="63"/>
      <c r="M120" s="213"/>
      <c r="N120" s="213"/>
      <c r="O120" s="213"/>
      <c r="P120" s="213"/>
      <c r="Q120" s="213"/>
      <c r="R120" s="213"/>
      <c r="S120" s="213"/>
    </row>
    <row r="121" spans="1:19" hidden="1" x14ac:dyDescent="0.2">
      <c r="A121" s="255"/>
      <c r="B121" s="717"/>
      <c r="C121" s="717"/>
      <c r="D121" s="717"/>
      <c r="E121" s="252"/>
      <c r="F121" s="63"/>
      <c r="G121" s="63"/>
      <c r="H121" s="63"/>
      <c r="I121" s="63"/>
      <c r="J121" s="63"/>
      <c r="K121" s="253"/>
      <c r="L121" s="63"/>
      <c r="M121" s="213"/>
      <c r="N121" s="213"/>
      <c r="O121" s="213"/>
      <c r="P121" s="213"/>
      <c r="Q121" s="213"/>
      <c r="R121" s="213"/>
      <c r="S121" s="213"/>
    </row>
    <row r="122" spans="1:19" ht="25.5" hidden="1" customHeight="1" x14ac:dyDescent="0.2">
      <c r="A122" s="255"/>
      <c r="B122" s="713" t="s">
        <v>90</v>
      </c>
      <c r="C122" s="713"/>
      <c r="D122" s="713"/>
      <c r="E122" s="256"/>
      <c r="F122" s="257" t="s">
        <v>258</v>
      </c>
      <c r="G122" s="350"/>
      <c r="H122" s="258"/>
      <c r="I122" s="258"/>
      <c r="J122" s="258"/>
      <c r="K122" s="259"/>
      <c r="L122" s="63"/>
      <c r="M122" s="213"/>
      <c r="N122" s="213"/>
      <c r="O122" s="213"/>
      <c r="P122" s="213"/>
      <c r="Q122" s="213"/>
      <c r="R122" s="213"/>
      <c r="S122" s="213"/>
    </row>
    <row r="123" spans="1:19" x14ac:dyDescent="0.2">
      <c r="A123" s="11"/>
      <c r="B123" s="260"/>
      <c r="C123" s="260"/>
      <c r="D123" s="261"/>
      <c r="E123" s="262"/>
      <c r="F123" s="260"/>
      <c r="G123" s="260"/>
      <c r="H123" s="11"/>
      <c r="I123" s="11"/>
      <c r="J123" s="213"/>
      <c r="K123" s="213"/>
    </row>
    <row r="124" spans="1:19" x14ac:dyDescent="0.2">
      <c r="B124" s="263"/>
      <c r="C124" s="263"/>
      <c r="D124" s="264"/>
      <c r="F124" s="263"/>
      <c r="G124" s="263"/>
    </row>
  </sheetData>
  <sheetProtection password="8333" sheet="1" objects="1" scenarios="1" formatRows="0"/>
  <mergeCells count="77">
    <mergeCell ref="I89:I90"/>
    <mergeCell ref="B122:D122"/>
    <mergeCell ref="D110:H110"/>
    <mergeCell ref="D111:H111"/>
    <mergeCell ref="A116:J116"/>
    <mergeCell ref="B121:D121"/>
    <mergeCell ref="E93:H93"/>
    <mergeCell ref="E94:H94"/>
    <mergeCell ref="E100:H100"/>
    <mergeCell ref="E98:H98"/>
    <mergeCell ref="E99:H99"/>
    <mergeCell ref="J86:K86"/>
    <mergeCell ref="F59:H59"/>
    <mergeCell ref="J68:K68"/>
    <mergeCell ref="I71:I72"/>
    <mergeCell ref="E75:H75"/>
    <mergeCell ref="E76:H76"/>
    <mergeCell ref="F44:H44"/>
    <mergeCell ref="J46:K46"/>
    <mergeCell ref="C49:C56"/>
    <mergeCell ref="D50:D51"/>
    <mergeCell ref="E50:E51"/>
    <mergeCell ref="E54:E56"/>
    <mergeCell ref="I54:I56"/>
    <mergeCell ref="F50:G50"/>
    <mergeCell ref="F52:G52"/>
    <mergeCell ref="F53:G53"/>
    <mergeCell ref="F54:G54"/>
    <mergeCell ref="F55:G55"/>
    <mergeCell ref="F56:G56"/>
    <mergeCell ref="F22:I22"/>
    <mergeCell ref="F25:I25"/>
    <mergeCell ref="J27:K27"/>
    <mergeCell ref="J28:K28"/>
    <mergeCell ref="C31:C43"/>
    <mergeCell ref="I31:I32"/>
    <mergeCell ref="D33:D34"/>
    <mergeCell ref="E33:E34"/>
    <mergeCell ref="E37:E38"/>
    <mergeCell ref="I37:I39"/>
    <mergeCell ref="I40:I43"/>
    <mergeCell ref="F30:G30"/>
    <mergeCell ref="F31:G31"/>
    <mergeCell ref="F32:G32"/>
    <mergeCell ref="F33:G33"/>
    <mergeCell ref="F35:G35"/>
    <mergeCell ref="A12:I12"/>
    <mergeCell ref="A13:I13"/>
    <mergeCell ref="A15:A17"/>
    <mergeCell ref="D15:I15"/>
    <mergeCell ref="D17:I17"/>
    <mergeCell ref="F29:G29"/>
    <mergeCell ref="F47:G47"/>
    <mergeCell ref="F70:H70"/>
    <mergeCell ref="E74:H74"/>
    <mergeCell ref="E71:H71"/>
    <mergeCell ref="E72:H72"/>
    <mergeCell ref="F41:G41"/>
    <mergeCell ref="F42:G42"/>
    <mergeCell ref="F43:G43"/>
    <mergeCell ref="F48:G48"/>
    <mergeCell ref="F49:G49"/>
    <mergeCell ref="F36:G36"/>
    <mergeCell ref="F37:G37"/>
    <mergeCell ref="F38:G38"/>
    <mergeCell ref="F39:G39"/>
    <mergeCell ref="F40:G40"/>
    <mergeCell ref="F87:H87"/>
    <mergeCell ref="F69:H69"/>
    <mergeCell ref="E95:H95"/>
    <mergeCell ref="E96:H96"/>
    <mergeCell ref="E97:H97"/>
    <mergeCell ref="E77:H77"/>
    <mergeCell ref="E78:H78"/>
    <mergeCell ref="F88:H88"/>
    <mergeCell ref="E89:H90"/>
    <mergeCell ref="E92:H92"/>
  </mergeCells>
  <conditionalFormatting sqref="I66">
    <cfRule type="cellIs" dxfId="27" priority="31" stopIfTrue="1" operator="equal">
      <formula>"Nicht förderfähig"</formula>
    </cfRule>
    <cfRule type="cellIs" dxfId="26" priority="32" stopIfTrue="1" operator="equal">
      <formula>"Förderfähig"</formula>
    </cfRule>
  </conditionalFormatting>
  <conditionalFormatting sqref="I64">
    <cfRule type="cellIs" dxfId="25" priority="29" stopIfTrue="1" operator="equal">
      <formula>"Positiv"</formula>
    </cfRule>
    <cfRule type="cellIs" dxfId="24" priority="30" stopIfTrue="1" operator="notEqual">
      <formula>"Positiv"</formula>
    </cfRule>
  </conditionalFormatting>
  <conditionalFormatting sqref="I105">
    <cfRule type="cellIs" dxfId="23" priority="27" stopIfTrue="1" operator="equal">
      <formula>"Nicht förderfähig"</formula>
    </cfRule>
    <cfRule type="cellIs" dxfId="22" priority="28" stopIfTrue="1" operator="equal">
      <formula>"Förderfähig"</formula>
    </cfRule>
  </conditionalFormatting>
  <conditionalFormatting sqref="I104">
    <cfRule type="cellIs" dxfId="21" priority="16" stopIfTrue="1" operator="equal">
      <formula>"Neutral"</formula>
    </cfRule>
    <cfRule type="cellIs" dxfId="20" priority="25" stopIfTrue="1" operator="equal">
      <formula>"Positiv"</formula>
    </cfRule>
    <cfRule type="cellIs" dxfId="19" priority="26" stopIfTrue="1" operator="notEqual">
      <formula>"Positiv"</formula>
    </cfRule>
  </conditionalFormatting>
  <conditionalFormatting sqref="I83:I85">
    <cfRule type="cellIs" dxfId="18" priority="23" stopIfTrue="1" operator="equal">
      <formula>"Nicht förderfähig"</formula>
    </cfRule>
    <cfRule type="cellIs" dxfId="17" priority="24" stopIfTrue="1" operator="equal">
      <formula>"Förderfähig"</formula>
    </cfRule>
  </conditionalFormatting>
  <conditionalFormatting sqref="I65">
    <cfRule type="cellIs" dxfId="16" priority="21" stopIfTrue="1" operator="equal">
      <formula>"Nicht förderfähig"</formula>
    </cfRule>
    <cfRule type="cellIs" dxfId="15" priority="22" stopIfTrue="1" operator="equal">
      <formula>"Förderfähig"</formula>
    </cfRule>
  </conditionalFormatting>
  <conditionalFormatting sqref="I112:I113">
    <cfRule type="cellIs" dxfId="14" priority="19" stopIfTrue="1" operator="equal">
      <formula>"nicht förderfähig"</formula>
    </cfRule>
    <cfRule type="cellIs" dxfId="13" priority="20" stopIfTrue="1" operator="equal">
      <formula>"förderfähig"</formula>
    </cfRule>
  </conditionalFormatting>
  <conditionalFormatting sqref="I109">
    <cfRule type="cellIs" dxfId="12" priority="17" stopIfTrue="1" operator="equal">
      <formula>"Positiv"</formula>
    </cfRule>
    <cfRule type="cellIs" dxfId="11" priority="18" stopIfTrue="1" operator="notEqual">
      <formula>"Positiv"</formula>
    </cfRule>
  </conditionalFormatting>
  <conditionalFormatting sqref="I82">
    <cfRule type="cellIs" dxfId="10" priority="13" stopIfTrue="1" operator="equal">
      <formula>"Neutral"</formula>
    </cfRule>
    <cfRule type="cellIs" dxfId="9" priority="14" stopIfTrue="1" operator="equal">
      <formula>"Positiv"</formula>
    </cfRule>
    <cfRule type="cellIs" dxfId="8" priority="15" stopIfTrue="1" operator="notEqual">
      <formula>"Positiv"</formula>
    </cfRule>
  </conditionalFormatting>
  <conditionalFormatting sqref="I110">
    <cfRule type="cellIs" dxfId="7" priority="10" stopIfTrue="1" operator="equal">
      <formula>"Neutral"</formula>
    </cfRule>
    <cfRule type="cellIs" dxfId="6" priority="11" stopIfTrue="1" operator="equal">
      <formula>"Positiv"</formula>
    </cfRule>
    <cfRule type="cellIs" dxfId="5" priority="12" stopIfTrue="1" operator="notEqual">
      <formula>"Positiv"</formula>
    </cfRule>
  </conditionalFormatting>
  <conditionalFormatting sqref="I111">
    <cfRule type="cellIs" dxfId="4" priority="7" stopIfTrue="1" operator="equal">
      <formula>"Neutral"</formula>
    </cfRule>
    <cfRule type="cellIs" dxfId="3" priority="8" stopIfTrue="1" operator="equal">
      <formula>"Positiv"</formula>
    </cfRule>
    <cfRule type="cellIs" dxfId="2" priority="9" stopIfTrue="1" operator="notEqual">
      <formula>"Positiv"</formula>
    </cfRule>
  </conditionalFormatting>
  <conditionalFormatting sqref="I71:I72">
    <cfRule type="cellIs" dxfId="1" priority="2" operator="equal">
      <formula>"Nein"</formula>
    </cfRule>
  </conditionalFormatting>
  <conditionalFormatting sqref="I89:I90">
    <cfRule type="cellIs" dxfId="0" priority="1" operator="equal">
      <formula>"Nein"</formula>
    </cfRule>
  </conditionalFormatting>
  <dataValidations disablePrompts="1" count="23">
    <dataValidation type="list" allowBlank="1" showInputMessage="1" showErrorMessage="1" sqref="WVP983088 JD43 SZ43 ACV43 AMR43 AWN43 BGJ43 BQF43 CAB43 CJX43 CTT43 DDP43 DNL43 DXH43 EHD43 EQZ43 FAV43 FKR43 FUN43 GEJ43 GOF43 GYB43 HHX43 HRT43 IBP43 ILL43 IVH43 JFD43 JOZ43 JYV43 KIR43 KSN43 LCJ43 LMF43 LWB43 MFX43 MPT43 MZP43 NJL43 NTH43 ODD43 OMZ43 OWV43 PGR43 PQN43 QAJ43 QKF43 QUB43 RDX43 RNT43 RXP43 SHL43 SRH43 TBD43 TKZ43 TUV43 UER43 UON43 UYJ43 VIF43 VSB43 WBX43 WLT43 WVP43 H65584 JD65584 SZ65584 ACV65584 AMR65584 AWN65584 BGJ65584 BQF65584 CAB65584 CJX65584 CTT65584 DDP65584 DNL65584 DXH65584 EHD65584 EQZ65584 FAV65584 FKR65584 FUN65584 GEJ65584 GOF65584 GYB65584 HHX65584 HRT65584 IBP65584 ILL65584 IVH65584 JFD65584 JOZ65584 JYV65584 KIR65584 KSN65584 LCJ65584 LMF65584 LWB65584 MFX65584 MPT65584 MZP65584 NJL65584 NTH65584 ODD65584 OMZ65584 OWV65584 PGR65584 PQN65584 QAJ65584 QKF65584 QUB65584 RDX65584 RNT65584 RXP65584 SHL65584 SRH65584 TBD65584 TKZ65584 TUV65584 UER65584 UON65584 UYJ65584 VIF65584 VSB65584 WBX65584 WLT65584 WVP65584 H131120 JD131120 SZ131120 ACV131120 AMR131120 AWN131120 BGJ131120 BQF131120 CAB131120 CJX131120 CTT131120 DDP131120 DNL131120 DXH131120 EHD131120 EQZ131120 FAV131120 FKR131120 FUN131120 GEJ131120 GOF131120 GYB131120 HHX131120 HRT131120 IBP131120 ILL131120 IVH131120 JFD131120 JOZ131120 JYV131120 KIR131120 KSN131120 LCJ131120 LMF131120 LWB131120 MFX131120 MPT131120 MZP131120 NJL131120 NTH131120 ODD131120 OMZ131120 OWV131120 PGR131120 PQN131120 QAJ131120 QKF131120 QUB131120 RDX131120 RNT131120 RXP131120 SHL131120 SRH131120 TBD131120 TKZ131120 TUV131120 UER131120 UON131120 UYJ131120 VIF131120 VSB131120 WBX131120 WLT131120 WVP131120 H196656 JD196656 SZ196656 ACV196656 AMR196656 AWN196656 BGJ196656 BQF196656 CAB196656 CJX196656 CTT196656 DDP196656 DNL196656 DXH196656 EHD196656 EQZ196656 FAV196656 FKR196656 FUN196656 GEJ196656 GOF196656 GYB196656 HHX196656 HRT196656 IBP196656 ILL196656 IVH196656 JFD196656 JOZ196656 JYV196656 KIR196656 KSN196656 LCJ196656 LMF196656 LWB196656 MFX196656 MPT196656 MZP196656 NJL196656 NTH196656 ODD196656 OMZ196656 OWV196656 PGR196656 PQN196656 QAJ196656 QKF196656 QUB196656 RDX196656 RNT196656 RXP196656 SHL196656 SRH196656 TBD196656 TKZ196656 TUV196656 UER196656 UON196656 UYJ196656 VIF196656 VSB196656 WBX196656 WLT196656 WVP196656 H262192 JD262192 SZ262192 ACV262192 AMR262192 AWN262192 BGJ262192 BQF262192 CAB262192 CJX262192 CTT262192 DDP262192 DNL262192 DXH262192 EHD262192 EQZ262192 FAV262192 FKR262192 FUN262192 GEJ262192 GOF262192 GYB262192 HHX262192 HRT262192 IBP262192 ILL262192 IVH262192 JFD262192 JOZ262192 JYV262192 KIR262192 KSN262192 LCJ262192 LMF262192 LWB262192 MFX262192 MPT262192 MZP262192 NJL262192 NTH262192 ODD262192 OMZ262192 OWV262192 PGR262192 PQN262192 QAJ262192 QKF262192 QUB262192 RDX262192 RNT262192 RXP262192 SHL262192 SRH262192 TBD262192 TKZ262192 TUV262192 UER262192 UON262192 UYJ262192 VIF262192 VSB262192 WBX262192 WLT262192 WVP262192 H327728 JD327728 SZ327728 ACV327728 AMR327728 AWN327728 BGJ327728 BQF327728 CAB327728 CJX327728 CTT327728 DDP327728 DNL327728 DXH327728 EHD327728 EQZ327728 FAV327728 FKR327728 FUN327728 GEJ327728 GOF327728 GYB327728 HHX327728 HRT327728 IBP327728 ILL327728 IVH327728 JFD327728 JOZ327728 JYV327728 KIR327728 KSN327728 LCJ327728 LMF327728 LWB327728 MFX327728 MPT327728 MZP327728 NJL327728 NTH327728 ODD327728 OMZ327728 OWV327728 PGR327728 PQN327728 QAJ327728 QKF327728 QUB327728 RDX327728 RNT327728 RXP327728 SHL327728 SRH327728 TBD327728 TKZ327728 TUV327728 UER327728 UON327728 UYJ327728 VIF327728 VSB327728 WBX327728 WLT327728 WVP327728 H393264 JD393264 SZ393264 ACV393264 AMR393264 AWN393264 BGJ393264 BQF393264 CAB393264 CJX393264 CTT393264 DDP393264 DNL393264 DXH393264 EHD393264 EQZ393264 FAV393264 FKR393264 FUN393264 GEJ393264 GOF393264 GYB393264 HHX393264 HRT393264 IBP393264 ILL393264 IVH393264 JFD393264 JOZ393264 JYV393264 KIR393264 KSN393264 LCJ393264 LMF393264 LWB393264 MFX393264 MPT393264 MZP393264 NJL393264 NTH393264 ODD393264 OMZ393264 OWV393264 PGR393264 PQN393264 QAJ393264 QKF393264 QUB393264 RDX393264 RNT393264 RXP393264 SHL393264 SRH393264 TBD393264 TKZ393264 TUV393264 UER393264 UON393264 UYJ393264 VIF393264 VSB393264 WBX393264 WLT393264 WVP393264 H458800 JD458800 SZ458800 ACV458800 AMR458800 AWN458800 BGJ458800 BQF458800 CAB458800 CJX458800 CTT458800 DDP458800 DNL458800 DXH458800 EHD458800 EQZ458800 FAV458800 FKR458800 FUN458800 GEJ458800 GOF458800 GYB458800 HHX458800 HRT458800 IBP458800 ILL458800 IVH458800 JFD458800 JOZ458800 JYV458800 KIR458800 KSN458800 LCJ458800 LMF458800 LWB458800 MFX458800 MPT458800 MZP458800 NJL458800 NTH458800 ODD458800 OMZ458800 OWV458800 PGR458800 PQN458800 QAJ458800 QKF458800 QUB458800 RDX458800 RNT458800 RXP458800 SHL458800 SRH458800 TBD458800 TKZ458800 TUV458800 UER458800 UON458800 UYJ458800 VIF458800 VSB458800 WBX458800 WLT458800 WVP458800 H524336 JD524336 SZ524336 ACV524336 AMR524336 AWN524336 BGJ524336 BQF524336 CAB524336 CJX524336 CTT524336 DDP524336 DNL524336 DXH524336 EHD524336 EQZ524336 FAV524336 FKR524336 FUN524336 GEJ524336 GOF524336 GYB524336 HHX524336 HRT524336 IBP524336 ILL524336 IVH524336 JFD524336 JOZ524336 JYV524336 KIR524336 KSN524336 LCJ524336 LMF524336 LWB524336 MFX524336 MPT524336 MZP524336 NJL524336 NTH524336 ODD524336 OMZ524336 OWV524336 PGR524336 PQN524336 QAJ524336 QKF524336 QUB524336 RDX524336 RNT524336 RXP524336 SHL524336 SRH524336 TBD524336 TKZ524336 TUV524336 UER524336 UON524336 UYJ524336 VIF524336 VSB524336 WBX524336 WLT524336 WVP524336 H589872 JD589872 SZ589872 ACV589872 AMR589872 AWN589872 BGJ589872 BQF589872 CAB589872 CJX589872 CTT589872 DDP589872 DNL589872 DXH589872 EHD589872 EQZ589872 FAV589872 FKR589872 FUN589872 GEJ589872 GOF589872 GYB589872 HHX589872 HRT589872 IBP589872 ILL589872 IVH589872 JFD589872 JOZ589872 JYV589872 KIR589872 KSN589872 LCJ589872 LMF589872 LWB589872 MFX589872 MPT589872 MZP589872 NJL589872 NTH589872 ODD589872 OMZ589872 OWV589872 PGR589872 PQN589872 QAJ589872 QKF589872 QUB589872 RDX589872 RNT589872 RXP589872 SHL589872 SRH589872 TBD589872 TKZ589872 TUV589872 UER589872 UON589872 UYJ589872 VIF589872 VSB589872 WBX589872 WLT589872 WVP589872 H655408 JD655408 SZ655408 ACV655408 AMR655408 AWN655408 BGJ655408 BQF655408 CAB655408 CJX655408 CTT655408 DDP655408 DNL655408 DXH655408 EHD655408 EQZ655408 FAV655408 FKR655408 FUN655408 GEJ655408 GOF655408 GYB655408 HHX655408 HRT655408 IBP655408 ILL655408 IVH655408 JFD655408 JOZ655408 JYV655408 KIR655408 KSN655408 LCJ655408 LMF655408 LWB655408 MFX655408 MPT655408 MZP655408 NJL655408 NTH655408 ODD655408 OMZ655408 OWV655408 PGR655408 PQN655408 QAJ655408 QKF655408 QUB655408 RDX655408 RNT655408 RXP655408 SHL655408 SRH655408 TBD655408 TKZ655408 TUV655408 UER655408 UON655408 UYJ655408 VIF655408 VSB655408 WBX655408 WLT655408 WVP655408 H720944 JD720944 SZ720944 ACV720944 AMR720944 AWN720944 BGJ720944 BQF720944 CAB720944 CJX720944 CTT720944 DDP720944 DNL720944 DXH720944 EHD720944 EQZ720944 FAV720944 FKR720944 FUN720944 GEJ720944 GOF720944 GYB720944 HHX720944 HRT720944 IBP720944 ILL720944 IVH720944 JFD720944 JOZ720944 JYV720944 KIR720944 KSN720944 LCJ720944 LMF720944 LWB720944 MFX720944 MPT720944 MZP720944 NJL720944 NTH720944 ODD720944 OMZ720944 OWV720944 PGR720944 PQN720944 QAJ720944 QKF720944 QUB720944 RDX720944 RNT720944 RXP720944 SHL720944 SRH720944 TBD720944 TKZ720944 TUV720944 UER720944 UON720944 UYJ720944 VIF720944 VSB720944 WBX720944 WLT720944 WVP720944 H786480 JD786480 SZ786480 ACV786480 AMR786480 AWN786480 BGJ786480 BQF786480 CAB786480 CJX786480 CTT786480 DDP786480 DNL786480 DXH786480 EHD786480 EQZ786480 FAV786480 FKR786480 FUN786480 GEJ786480 GOF786480 GYB786480 HHX786480 HRT786480 IBP786480 ILL786480 IVH786480 JFD786480 JOZ786480 JYV786480 KIR786480 KSN786480 LCJ786480 LMF786480 LWB786480 MFX786480 MPT786480 MZP786480 NJL786480 NTH786480 ODD786480 OMZ786480 OWV786480 PGR786480 PQN786480 QAJ786480 QKF786480 QUB786480 RDX786480 RNT786480 RXP786480 SHL786480 SRH786480 TBD786480 TKZ786480 TUV786480 UER786480 UON786480 UYJ786480 VIF786480 VSB786480 WBX786480 WLT786480 WVP786480 H852016 JD852016 SZ852016 ACV852016 AMR852016 AWN852016 BGJ852016 BQF852016 CAB852016 CJX852016 CTT852016 DDP852016 DNL852016 DXH852016 EHD852016 EQZ852016 FAV852016 FKR852016 FUN852016 GEJ852016 GOF852016 GYB852016 HHX852016 HRT852016 IBP852016 ILL852016 IVH852016 JFD852016 JOZ852016 JYV852016 KIR852016 KSN852016 LCJ852016 LMF852016 LWB852016 MFX852016 MPT852016 MZP852016 NJL852016 NTH852016 ODD852016 OMZ852016 OWV852016 PGR852016 PQN852016 QAJ852016 QKF852016 QUB852016 RDX852016 RNT852016 RXP852016 SHL852016 SRH852016 TBD852016 TKZ852016 TUV852016 UER852016 UON852016 UYJ852016 VIF852016 VSB852016 WBX852016 WLT852016 WVP852016 H917552 JD917552 SZ917552 ACV917552 AMR917552 AWN917552 BGJ917552 BQF917552 CAB917552 CJX917552 CTT917552 DDP917552 DNL917552 DXH917552 EHD917552 EQZ917552 FAV917552 FKR917552 FUN917552 GEJ917552 GOF917552 GYB917552 HHX917552 HRT917552 IBP917552 ILL917552 IVH917552 JFD917552 JOZ917552 JYV917552 KIR917552 KSN917552 LCJ917552 LMF917552 LWB917552 MFX917552 MPT917552 MZP917552 NJL917552 NTH917552 ODD917552 OMZ917552 OWV917552 PGR917552 PQN917552 QAJ917552 QKF917552 QUB917552 RDX917552 RNT917552 RXP917552 SHL917552 SRH917552 TBD917552 TKZ917552 TUV917552 UER917552 UON917552 UYJ917552 VIF917552 VSB917552 WBX917552 WLT917552 WVP917552 H983088 JD983088 SZ983088 ACV983088 AMR983088 AWN983088 BGJ983088 BQF983088 CAB983088 CJX983088 CTT983088 DDP983088 DNL983088 DXH983088 EHD983088 EQZ983088 FAV983088 FKR983088 FUN983088 GEJ983088 GOF983088 GYB983088 HHX983088 HRT983088 IBP983088 ILL983088 IVH983088 JFD983088 JOZ983088 JYV983088 KIR983088 KSN983088 LCJ983088 LMF983088 LWB983088 MFX983088 MPT983088 MZP983088 NJL983088 NTH983088 ODD983088 OMZ983088 OWV983088 PGR983088 PQN983088 QAJ983088 QKF983088 QUB983088 RDX983088 RNT983088 RXP983088 SHL983088 SRH983088 TBD983088 TKZ983088 TUV983088 UER983088 UON983088 UYJ983088 VIF983088 VSB983088 WBX983088 WLT983088">
      <formula1>$N$43:$P$43</formula1>
    </dataValidation>
    <dataValidation type="list" allowBlank="1" showInputMessage="1" showErrorMessage="1" sqref="WVP983093 JD50 SZ50 ACV50 AMR50 AWN50 BGJ50 BQF50 CAB50 CJX50 CTT50 DDP50 DNL50 DXH50 EHD50 EQZ50 FAV50 FKR50 FUN50 GEJ50 GOF50 GYB50 HHX50 HRT50 IBP50 ILL50 IVH50 JFD50 JOZ50 JYV50 KIR50 KSN50 LCJ50 LMF50 LWB50 MFX50 MPT50 MZP50 NJL50 NTH50 ODD50 OMZ50 OWV50 PGR50 PQN50 QAJ50 QKF50 QUB50 RDX50 RNT50 RXP50 SHL50 SRH50 TBD50 TKZ50 TUV50 UER50 UON50 UYJ50 VIF50 VSB50 WBX50 WLT50 WVP50 H65589 JD65589 SZ65589 ACV65589 AMR65589 AWN65589 BGJ65589 BQF65589 CAB65589 CJX65589 CTT65589 DDP65589 DNL65589 DXH65589 EHD65589 EQZ65589 FAV65589 FKR65589 FUN65589 GEJ65589 GOF65589 GYB65589 HHX65589 HRT65589 IBP65589 ILL65589 IVH65589 JFD65589 JOZ65589 JYV65589 KIR65589 KSN65589 LCJ65589 LMF65589 LWB65589 MFX65589 MPT65589 MZP65589 NJL65589 NTH65589 ODD65589 OMZ65589 OWV65589 PGR65589 PQN65589 QAJ65589 QKF65589 QUB65589 RDX65589 RNT65589 RXP65589 SHL65589 SRH65589 TBD65589 TKZ65589 TUV65589 UER65589 UON65589 UYJ65589 VIF65589 VSB65589 WBX65589 WLT65589 WVP65589 H131125 JD131125 SZ131125 ACV131125 AMR131125 AWN131125 BGJ131125 BQF131125 CAB131125 CJX131125 CTT131125 DDP131125 DNL131125 DXH131125 EHD131125 EQZ131125 FAV131125 FKR131125 FUN131125 GEJ131125 GOF131125 GYB131125 HHX131125 HRT131125 IBP131125 ILL131125 IVH131125 JFD131125 JOZ131125 JYV131125 KIR131125 KSN131125 LCJ131125 LMF131125 LWB131125 MFX131125 MPT131125 MZP131125 NJL131125 NTH131125 ODD131125 OMZ131125 OWV131125 PGR131125 PQN131125 QAJ131125 QKF131125 QUB131125 RDX131125 RNT131125 RXP131125 SHL131125 SRH131125 TBD131125 TKZ131125 TUV131125 UER131125 UON131125 UYJ131125 VIF131125 VSB131125 WBX131125 WLT131125 WVP131125 H196661 JD196661 SZ196661 ACV196661 AMR196661 AWN196661 BGJ196661 BQF196661 CAB196661 CJX196661 CTT196661 DDP196661 DNL196661 DXH196661 EHD196661 EQZ196661 FAV196661 FKR196661 FUN196661 GEJ196661 GOF196661 GYB196661 HHX196661 HRT196661 IBP196661 ILL196661 IVH196661 JFD196661 JOZ196661 JYV196661 KIR196661 KSN196661 LCJ196661 LMF196661 LWB196661 MFX196661 MPT196661 MZP196661 NJL196661 NTH196661 ODD196661 OMZ196661 OWV196661 PGR196661 PQN196661 QAJ196661 QKF196661 QUB196661 RDX196661 RNT196661 RXP196661 SHL196661 SRH196661 TBD196661 TKZ196661 TUV196661 UER196661 UON196661 UYJ196661 VIF196661 VSB196661 WBX196661 WLT196661 WVP196661 H262197 JD262197 SZ262197 ACV262197 AMR262197 AWN262197 BGJ262197 BQF262197 CAB262197 CJX262197 CTT262197 DDP262197 DNL262197 DXH262197 EHD262197 EQZ262197 FAV262197 FKR262197 FUN262197 GEJ262197 GOF262197 GYB262197 HHX262197 HRT262197 IBP262197 ILL262197 IVH262197 JFD262197 JOZ262197 JYV262197 KIR262197 KSN262197 LCJ262197 LMF262197 LWB262197 MFX262197 MPT262197 MZP262197 NJL262197 NTH262197 ODD262197 OMZ262197 OWV262197 PGR262197 PQN262197 QAJ262197 QKF262197 QUB262197 RDX262197 RNT262197 RXP262197 SHL262197 SRH262197 TBD262197 TKZ262197 TUV262197 UER262197 UON262197 UYJ262197 VIF262197 VSB262197 WBX262197 WLT262197 WVP262197 H327733 JD327733 SZ327733 ACV327733 AMR327733 AWN327733 BGJ327733 BQF327733 CAB327733 CJX327733 CTT327733 DDP327733 DNL327733 DXH327733 EHD327733 EQZ327733 FAV327733 FKR327733 FUN327733 GEJ327733 GOF327733 GYB327733 HHX327733 HRT327733 IBP327733 ILL327733 IVH327733 JFD327733 JOZ327733 JYV327733 KIR327733 KSN327733 LCJ327733 LMF327733 LWB327733 MFX327733 MPT327733 MZP327733 NJL327733 NTH327733 ODD327733 OMZ327733 OWV327733 PGR327733 PQN327733 QAJ327733 QKF327733 QUB327733 RDX327733 RNT327733 RXP327733 SHL327733 SRH327733 TBD327733 TKZ327733 TUV327733 UER327733 UON327733 UYJ327733 VIF327733 VSB327733 WBX327733 WLT327733 WVP327733 H393269 JD393269 SZ393269 ACV393269 AMR393269 AWN393269 BGJ393269 BQF393269 CAB393269 CJX393269 CTT393269 DDP393269 DNL393269 DXH393269 EHD393269 EQZ393269 FAV393269 FKR393269 FUN393269 GEJ393269 GOF393269 GYB393269 HHX393269 HRT393269 IBP393269 ILL393269 IVH393269 JFD393269 JOZ393269 JYV393269 KIR393269 KSN393269 LCJ393269 LMF393269 LWB393269 MFX393269 MPT393269 MZP393269 NJL393269 NTH393269 ODD393269 OMZ393269 OWV393269 PGR393269 PQN393269 QAJ393269 QKF393269 QUB393269 RDX393269 RNT393269 RXP393269 SHL393269 SRH393269 TBD393269 TKZ393269 TUV393269 UER393269 UON393269 UYJ393269 VIF393269 VSB393269 WBX393269 WLT393269 WVP393269 H458805 JD458805 SZ458805 ACV458805 AMR458805 AWN458805 BGJ458805 BQF458805 CAB458805 CJX458805 CTT458805 DDP458805 DNL458805 DXH458805 EHD458805 EQZ458805 FAV458805 FKR458805 FUN458805 GEJ458805 GOF458805 GYB458805 HHX458805 HRT458805 IBP458805 ILL458805 IVH458805 JFD458805 JOZ458805 JYV458805 KIR458805 KSN458805 LCJ458805 LMF458805 LWB458805 MFX458805 MPT458805 MZP458805 NJL458805 NTH458805 ODD458805 OMZ458805 OWV458805 PGR458805 PQN458805 QAJ458805 QKF458805 QUB458805 RDX458805 RNT458805 RXP458805 SHL458805 SRH458805 TBD458805 TKZ458805 TUV458805 UER458805 UON458805 UYJ458805 VIF458805 VSB458805 WBX458805 WLT458805 WVP458805 H524341 JD524341 SZ524341 ACV524341 AMR524341 AWN524341 BGJ524341 BQF524341 CAB524341 CJX524341 CTT524341 DDP524341 DNL524341 DXH524341 EHD524341 EQZ524341 FAV524341 FKR524341 FUN524341 GEJ524341 GOF524341 GYB524341 HHX524341 HRT524341 IBP524341 ILL524341 IVH524341 JFD524341 JOZ524341 JYV524341 KIR524341 KSN524341 LCJ524341 LMF524341 LWB524341 MFX524341 MPT524341 MZP524341 NJL524341 NTH524341 ODD524341 OMZ524341 OWV524341 PGR524341 PQN524341 QAJ524341 QKF524341 QUB524341 RDX524341 RNT524341 RXP524341 SHL524341 SRH524341 TBD524341 TKZ524341 TUV524341 UER524341 UON524341 UYJ524341 VIF524341 VSB524341 WBX524341 WLT524341 WVP524341 H589877 JD589877 SZ589877 ACV589877 AMR589877 AWN589877 BGJ589877 BQF589877 CAB589877 CJX589877 CTT589877 DDP589877 DNL589877 DXH589877 EHD589877 EQZ589877 FAV589877 FKR589877 FUN589877 GEJ589877 GOF589877 GYB589877 HHX589877 HRT589877 IBP589877 ILL589877 IVH589877 JFD589877 JOZ589877 JYV589877 KIR589877 KSN589877 LCJ589877 LMF589877 LWB589877 MFX589877 MPT589877 MZP589877 NJL589877 NTH589877 ODD589877 OMZ589877 OWV589877 PGR589877 PQN589877 QAJ589877 QKF589877 QUB589877 RDX589877 RNT589877 RXP589877 SHL589877 SRH589877 TBD589877 TKZ589877 TUV589877 UER589877 UON589877 UYJ589877 VIF589877 VSB589877 WBX589877 WLT589877 WVP589877 H655413 JD655413 SZ655413 ACV655413 AMR655413 AWN655413 BGJ655413 BQF655413 CAB655413 CJX655413 CTT655413 DDP655413 DNL655413 DXH655413 EHD655413 EQZ655413 FAV655413 FKR655413 FUN655413 GEJ655413 GOF655413 GYB655413 HHX655413 HRT655413 IBP655413 ILL655413 IVH655413 JFD655413 JOZ655413 JYV655413 KIR655413 KSN655413 LCJ655413 LMF655413 LWB655413 MFX655413 MPT655413 MZP655413 NJL655413 NTH655413 ODD655413 OMZ655413 OWV655413 PGR655413 PQN655413 QAJ655413 QKF655413 QUB655413 RDX655413 RNT655413 RXP655413 SHL655413 SRH655413 TBD655413 TKZ655413 TUV655413 UER655413 UON655413 UYJ655413 VIF655413 VSB655413 WBX655413 WLT655413 WVP655413 H720949 JD720949 SZ720949 ACV720949 AMR720949 AWN720949 BGJ720949 BQF720949 CAB720949 CJX720949 CTT720949 DDP720949 DNL720949 DXH720949 EHD720949 EQZ720949 FAV720949 FKR720949 FUN720949 GEJ720949 GOF720949 GYB720949 HHX720949 HRT720949 IBP720949 ILL720949 IVH720949 JFD720949 JOZ720949 JYV720949 KIR720949 KSN720949 LCJ720949 LMF720949 LWB720949 MFX720949 MPT720949 MZP720949 NJL720949 NTH720949 ODD720949 OMZ720949 OWV720949 PGR720949 PQN720949 QAJ720949 QKF720949 QUB720949 RDX720949 RNT720949 RXP720949 SHL720949 SRH720949 TBD720949 TKZ720949 TUV720949 UER720949 UON720949 UYJ720949 VIF720949 VSB720949 WBX720949 WLT720949 WVP720949 H786485 JD786485 SZ786485 ACV786485 AMR786485 AWN786485 BGJ786485 BQF786485 CAB786485 CJX786485 CTT786485 DDP786485 DNL786485 DXH786485 EHD786485 EQZ786485 FAV786485 FKR786485 FUN786485 GEJ786485 GOF786485 GYB786485 HHX786485 HRT786485 IBP786485 ILL786485 IVH786485 JFD786485 JOZ786485 JYV786485 KIR786485 KSN786485 LCJ786485 LMF786485 LWB786485 MFX786485 MPT786485 MZP786485 NJL786485 NTH786485 ODD786485 OMZ786485 OWV786485 PGR786485 PQN786485 QAJ786485 QKF786485 QUB786485 RDX786485 RNT786485 RXP786485 SHL786485 SRH786485 TBD786485 TKZ786485 TUV786485 UER786485 UON786485 UYJ786485 VIF786485 VSB786485 WBX786485 WLT786485 WVP786485 H852021 JD852021 SZ852021 ACV852021 AMR852021 AWN852021 BGJ852021 BQF852021 CAB852021 CJX852021 CTT852021 DDP852021 DNL852021 DXH852021 EHD852021 EQZ852021 FAV852021 FKR852021 FUN852021 GEJ852021 GOF852021 GYB852021 HHX852021 HRT852021 IBP852021 ILL852021 IVH852021 JFD852021 JOZ852021 JYV852021 KIR852021 KSN852021 LCJ852021 LMF852021 LWB852021 MFX852021 MPT852021 MZP852021 NJL852021 NTH852021 ODD852021 OMZ852021 OWV852021 PGR852021 PQN852021 QAJ852021 QKF852021 QUB852021 RDX852021 RNT852021 RXP852021 SHL852021 SRH852021 TBD852021 TKZ852021 TUV852021 UER852021 UON852021 UYJ852021 VIF852021 VSB852021 WBX852021 WLT852021 WVP852021 H917557 JD917557 SZ917557 ACV917557 AMR917557 AWN917557 BGJ917557 BQF917557 CAB917557 CJX917557 CTT917557 DDP917557 DNL917557 DXH917557 EHD917557 EQZ917557 FAV917557 FKR917557 FUN917557 GEJ917557 GOF917557 GYB917557 HHX917557 HRT917557 IBP917557 ILL917557 IVH917557 JFD917557 JOZ917557 JYV917557 KIR917557 KSN917557 LCJ917557 LMF917557 LWB917557 MFX917557 MPT917557 MZP917557 NJL917557 NTH917557 ODD917557 OMZ917557 OWV917557 PGR917557 PQN917557 QAJ917557 QKF917557 QUB917557 RDX917557 RNT917557 RXP917557 SHL917557 SRH917557 TBD917557 TKZ917557 TUV917557 UER917557 UON917557 UYJ917557 VIF917557 VSB917557 WBX917557 WLT917557 WVP917557 H983093 JD983093 SZ983093 ACV983093 AMR983093 AWN983093 BGJ983093 BQF983093 CAB983093 CJX983093 CTT983093 DDP983093 DNL983093 DXH983093 EHD983093 EQZ983093 FAV983093 FKR983093 FUN983093 GEJ983093 GOF983093 GYB983093 HHX983093 HRT983093 IBP983093 ILL983093 IVH983093 JFD983093 JOZ983093 JYV983093 KIR983093 KSN983093 LCJ983093 LMF983093 LWB983093 MFX983093 MPT983093 MZP983093 NJL983093 NTH983093 ODD983093 OMZ983093 OWV983093 PGR983093 PQN983093 QAJ983093 QKF983093 QUB983093 RDX983093 RNT983093 RXP983093 SHL983093 SRH983093 TBD983093 TKZ983093 TUV983093 UER983093 UON983093 UYJ983093 VIF983093 VSB983093 WBX983093 WLT983093">
      <formula1>$N$50:$Q$50</formula1>
    </dataValidation>
    <dataValidation type="list" allowBlank="1" showInputMessage="1" showErrorMessage="1" sqref="WVP98309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H65591 JD65591 SZ65591 ACV65591 AMR65591 AWN65591 BGJ65591 BQF65591 CAB65591 CJX65591 CTT65591 DDP65591 DNL65591 DXH65591 EHD65591 EQZ65591 FAV65591 FKR65591 FUN65591 GEJ65591 GOF65591 GYB65591 HHX65591 HRT65591 IBP65591 ILL65591 IVH65591 JFD65591 JOZ65591 JYV65591 KIR65591 KSN65591 LCJ65591 LMF65591 LWB65591 MFX65591 MPT65591 MZP65591 NJL65591 NTH65591 ODD65591 OMZ65591 OWV65591 PGR65591 PQN65591 QAJ65591 QKF65591 QUB65591 RDX65591 RNT65591 RXP65591 SHL65591 SRH65591 TBD65591 TKZ65591 TUV65591 UER65591 UON65591 UYJ65591 VIF65591 VSB65591 WBX65591 WLT65591 WVP65591 H131127 JD131127 SZ131127 ACV131127 AMR131127 AWN131127 BGJ131127 BQF131127 CAB131127 CJX131127 CTT131127 DDP131127 DNL131127 DXH131127 EHD131127 EQZ131127 FAV131127 FKR131127 FUN131127 GEJ131127 GOF131127 GYB131127 HHX131127 HRT131127 IBP131127 ILL131127 IVH131127 JFD131127 JOZ131127 JYV131127 KIR131127 KSN131127 LCJ131127 LMF131127 LWB131127 MFX131127 MPT131127 MZP131127 NJL131127 NTH131127 ODD131127 OMZ131127 OWV131127 PGR131127 PQN131127 QAJ131127 QKF131127 QUB131127 RDX131127 RNT131127 RXP131127 SHL131127 SRH131127 TBD131127 TKZ131127 TUV131127 UER131127 UON131127 UYJ131127 VIF131127 VSB131127 WBX131127 WLT131127 WVP131127 H196663 JD196663 SZ196663 ACV196663 AMR196663 AWN196663 BGJ196663 BQF196663 CAB196663 CJX196663 CTT196663 DDP196663 DNL196663 DXH196663 EHD196663 EQZ196663 FAV196663 FKR196663 FUN196663 GEJ196663 GOF196663 GYB196663 HHX196663 HRT196663 IBP196663 ILL196663 IVH196663 JFD196663 JOZ196663 JYV196663 KIR196663 KSN196663 LCJ196663 LMF196663 LWB196663 MFX196663 MPT196663 MZP196663 NJL196663 NTH196663 ODD196663 OMZ196663 OWV196663 PGR196663 PQN196663 QAJ196663 QKF196663 QUB196663 RDX196663 RNT196663 RXP196663 SHL196663 SRH196663 TBD196663 TKZ196663 TUV196663 UER196663 UON196663 UYJ196663 VIF196663 VSB196663 WBX196663 WLT196663 WVP196663 H262199 JD262199 SZ262199 ACV262199 AMR262199 AWN262199 BGJ262199 BQF262199 CAB262199 CJX262199 CTT262199 DDP262199 DNL262199 DXH262199 EHD262199 EQZ262199 FAV262199 FKR262199 FUN262199 GEJ262199 GOF262199 GYB262199 HHX262199 HRT262199 IBP262199 ILL262199 IVH262199 JFD262199 JOZ262199 JYV262199 KIR262199 KSN262199 LCJ262199 LMF262199 LWB262199 MFX262199 MPT262199 MZP262199 NJL262199 NTH262199 ODD262199 OMZ262199 OWV262199 PGR262199 PQN262199 QAJ262199 QKF262199 QUB262199 RDX262199 RNT262199 RXP262199 SHL262199 SRH262199 TBD262199 TKZ262199 TUV262199 UER262199 UON262199 UYJ262199 VIF262199 VSB262199 WBX262199 WLT262199 WVP262199 H327735 JD327735 SZ327735 ACV327735 AMR327735 AWN327735 BGJ327735 BQF327735 CAB327735 CJX327735 CTT327735 DDP327735 DNL327735 DXH327735 EHD327735 EQZ327735 FAV327735 FKR327735 FUN327735 GEJ327735 GOF327735 GYB327735 HHX327735 HRT327735 IBP327735 ILL327735 IVH327735 JFD327735 JOZ327735 JYV327735 KIR327735 KSN327735 LCJ327735 LMF327735 LWB327735 MFX327735 MPT327735 MZP327735 NJL327735 NTH327735 ODD327735 OMZ327735 OWV327735 PGR327735 PQN327735 QAJ327735 QKF327735 QUB327735 RDX327735 RNT327735 RXP327735 SHL327735 SRH327735 TBD327735 TKZ327735 TUV327735 UER327735 UON327735 UYJ327735 VIF327735 VSB327735 WBX327735 WLT327735 WVP327735 H393271 JD393271 SZ393271 ACV393271 AMR393271 AWN393271 BGJ393271 BQF393271 CAB393271 CJX393271 CTT393271 DDP393271 DNL393271 DXH393271 EHD393271 EQZ393271 FAV393271 FKR393271 FUN393271 GEJ393271 GOF393271 GYB393271 HHX393271 HRT393271 IBP393271 ILL393271 IVH393271 JFD393271 JOZ393271 JYV393271 KIR393271 KSN393271 LCJ393271 LMF393271 LWB393271 MFX393271 MPT393271 MZP393271 NJL393271 NTH393271 ODD393271 OMZ393271 OWV393271 PGR393271 PQN393271 QAJ393271 QKF393271 QUB393271 RDX393271 RNT393271 RXP393271 SHL393271 SRH393271 TBD393271 TKZ393271 TUV393271 UER393271 UON393271 UYJ393271 VIF393271 VSB393271 WBX393271 WLT393271 WVP393271 H458807 JD458807 SZ458807 ACV458807 AMR458807 AWN458807 BGJ458807 BQF458807 CAB458807 CJX458807 CTT458807 DDP458807 DNL458807 DXH458807 EHD458807 EQZ458807 FAV458807 FKR458807 FUN458807 GEJ458807 GOF458807 GYB458807 HHX458807 HRT458807 IBP458807 ILL458807 IVH458807 JFD458807 JOZ458807 JYV458807 KIR458807 KSN458807 LCJ458807 LMF458807 LWB458807 MFX458807 MPT458807 MZP458807 NJL458807 NTH458807 ODD458807 OMZ458807 OWV458807 PGR458807 PQN458807 QAJ458807 QKF458807 QUB458807 RDX458807 RNT458807 RXP458807 SHL458807 SRH458807 TBD458807 TKZ458807 TUV458807 UER458807 UON458807 UYJ458807 VIF458807 VSB458807 WBX458807 WLT458807 WVP458807 H524343 JD524343 SZ524343 ACV524343 AMR524343 AWN524343 BGJ524343 BQF524343 CAB524343 CJX524343 CTT524343 DDP524343 DNL524343 DXH524343 EHD524343 EQZ524343 FAV524343 FKR524343 FUN524343 GEJ524343 GOF524343 GYB524343 HHX524343 HRT524343 IBP524343 ILL524343 IVH524343 JFD524343 JOZ524343 JYV524343 KIR524343 KSN524343 LCJ524343 LMF524343 LWB524343 MFX524343 MPT524343 MZP524343 NJL524343 NTH524343 ODD524343 OMZ524343 OWV524343 PGR524343 PQN524343 QAJ524343 QKF524343 QUB524343 RDX524343 RNT524343 RXP524343 SHL524343 SRH524343 TBD524343 TKZ524343 TUV524343 UER524343 UON524343 UYJ524343 VIF524343 VSB524343 WBX524343 WLT524343 WVP524343 H589879 JD589879 SZ589879 ACV589879 AMR589879 AWN589879 BGJ589879 BQF589879 CAB589879 CJX589879 CTT589879 DDP589879 DNL589879 DXH589879 EHD589879 EQZ589879 FAV589879 FKR589879 FUN589879 GEJ589879 GOF589879 GYB589879 HHX589879 HRT589879 IBP589879 ILL589879 IVH589879 JFD589879 JOZ589879 JYV589879 KIR589879 KSN589879 LCJ589879 LMF589879 LWB589879 MFX589879 MPT589879 MZP589879 NJL589879 NTH589879 ODD589879 OMZ589879 OWV589879 PGR589879 PQN589879 QAJ589879 QKF589879 QUB589879 RDX589879 RNT589879 RXP589879 SHL589879 SRH589879 TBD589879 TKZ589879 TUV589879 UER589879 UON589879 UYJ589879 VIF589879 VSB589879 WBX589879 WLT589879 WVP589879 H655415 JD655415 SZ655415 ACV655415 AMR655415 AWN655415 BGJ655415 BQF655415 CAB655415 CJX655415 CTT655415 DDP655415 DNL655415 DXH655415 EHD655415 EQZ655415 FAV655415 FKR655415 FUN655415 GEJ655415 GOF655415 GYB655415 HHX655415 HRT655415 IBP655415 ILL655415 IVH655415 JFD655415 JOZ655415 JYV655415 KIR655415 KSN655415 LCJ655415 LMF655415 LWB655415 MFX655415 MPT655415 MZP655415 NJL655415 NTH655415 ODD655415 OMZ655415 OWV655415 PGR655415 PQN655415 QAJ655415 QKF655415 QUB655415 RDX655415 RNT655415 RXP655415 SHL655415 SRH655415 TBD655415 TKZ655415 TUV655415 UER655415 UON655415 UYJ655415 VIF655415 VSB655415 WBX655415 WLT655415 WVP655415 H720951 JD720951 SZ720951 ACV720951 AMR720951 AWN720951 BGJ720951 BQF720951 CAB720951 CJX720951 CTT720951 DDP720951 DNL720951 DXH720951 EHD720951 EQZ720951 FAV720951 FKR720951 FUN720951 GEJ720951 GOF720951 GYB720951 HHX720951 HRT720951 IBP720951 ILL720951 IVH720951 JFD720951 JOZ720951 JYV720951 KIR720951 KSN720951 LCJ720951 LMF720951 LWB720951 MFX720951 MPT720951 MZP720951 NJL720951 NTH720951 ODD720951 OMZ720951 OWV720951 PGR720951 PQN720951 QAJ720951 QKF720951 QUB720951 RDX720951 RNT720951 RXP720951 SHL720951 SRH720951 TBD720951 TKZ720951 TUV720951 UER720951 UON720951 UYJ720951 VIF720951 VSB720951 WBX720951 WLT720951 WVP720951 H786487 JD786487 SZ786487 ACV786487 AMR786487 AWN786487 BGJ786487 BQF786487 CAB786487 CJX786487 CTT786487 DDP786487 DNL786487 DXH786487 EHD786487 EQZ786487 FAV786487 FKR786487 FUN786487 GEJ786487 GOF786487 GYB786487 HHX786487 HRT786487 IBP786487 ILL786487 IVH786487 JFD786487 JOZ786487 JYV786487 KIR786487 KSN786487 LCJ786487 LMF786487 LWB786487 MFX786487 MPT786487 MZP786487 NJL786487 NTH786487 ODD786487 OMZ786487 OWV786487 PGR786487 PQN786487 QAJ786487 QKF786487 QUB786487 RDX786487 RNT786487 RXP786487 SHL786487 SRH786487 TBD786487 TKZ786487 TUV786487 UER786487 UON786487 UYJ786487 VIF786487 VSB786487 WBX786487 WLT786487 WVP786487 H852023 JD852023 SZ852023 ACV852023 AMR852023 AWN852023 BGJ852023 BQF852023 CAB852023 CJX852023 CTT852023 DDP852023 DNL852023 DXH852023 EHD852023 EQZ852023 FAV852023 FKR852023 FUN852023 GEJ852023 GOF852023 GYB852023 HHX852023 HRT852023 IBP852023 ILL852023 IVH852023 JFD852023 JOZ852023 JYV852023 KIR852023 KSN852023 LCJ852023 LMF852023 LWB852023 MFX852023 MPT852023 MZP852023 NJL852023 NTH852023 ODD852023 OMZ852023 OWV852023 PGR852023 PQN852023 QAJ852023 QKF852023 QUB852023 RDX852023 RNT852023 RXP852023 SHL852023 SRH852023 TBD852023 TKZ852023 TUV852023 UER852023 UON852023 UYJ852023 VIF852023 VSB852023 WBX852023 WLT852023 WVP852023 H917559 JD917559 SZ917559 ACV917559 AMR917559 AWN917559 BGJ917559 BQF917559 CAB917559 CJX917559 CTT917559 DDP917559 DNL917559 DXH917559 EHD917559 EQZ917559 FAV917559 FKR917559 FUN917559 GEJ917559 GOF917559 GYB917559 HHX917559 HRT917559 IBP917559 ILL917559 IVH917559 JFD917559 JOZ917559 JYV917559 KIR917559 KSN917559 LCJ917559 LMF917559 LWB917559 MFX917559 MPT917559 MZP917559 NJL917559 NTH917559 ODD917559 OMZ917559 OWV917559 PGR917559 PQN917559 QAJ917559 QKF917559 QUB917559 RDX917559 RNT917559 RXP917559 SHL917559 SRH917559 TBD917559 TKZ917559 TUV917559 UER917559 UON917559 UYJ917559 VIF917559 VSB917559 WBX917559 WLT917559 WVP917559 H983095 JD983095 SZ983095 ACV983095 AMR983095 AWN983095 BGJ983095 BQF983095 CAB983095 CJX983095 CTT983095 DDP983095 DNL983095 DXH983095 EHD983095 EQZ983095 FAV983095 FKR983095 FUN983095 GEJ983095 GOF983095 GYB983095 HHX983095 HRT983095 IBP983095 ILL983095 IVH983095 JFD983095 JOZ983095 JYV983095 KIR983095 KSN983095 LCJ983095 LMF983095 LWB983095 MFX983095 MPT983095 MZP983095 NJL983095 NTH983095 ODD983095 OMZ983095 OWV983095 PGR983095 PQN983095 QAJ983095 QKF983095 QUB983095 RDX983095 RNT983095 RXP983095 SHL983095 SRH983095 TBD983095 TKZ983095 TUV983095 UER983095 UON983095 UYJ983095 VIF983095 VSB983095 WBX983095 WLT983095">
      <formula1>$O$52:$P$52</formula1>
    </dataValidation>
    <dataValidation type="list" allowBlank="1" showInputMessage="1" showErrorMessage="1" sqref="JE73 WVQ983115 WLU983115 WBY983115 VSC983115 VIG983115 UYK983115 UOO983115 UES983115 TUW983115 TLA983115 TBE983115 SRI983115 SHM983115 RXQ983115 RNU983115 RDY983115 QUC983115 QKG983115 QAK983115 PQO983115 PGS983115 OWW983115 ONA983115 ODE983115 NTI983115 NJM983115 MZQ983115 MPU983115 MFY983115 LWC983115 LMG983115 LCK983115 KSO983115 KIS983115 JYW983115 JPA983115 JFE983115 IVI983115 ILM983115 IBQ983115 HRU983115 HHY983115 GYC983115 GOG983115 GEK983115 FUO983115 FKS983115 FAW983115 ERA983115 EHE983115 DXI983115 DNM983115 DDQ983115 CTU983115 CJY983115 CAC983115 BQG983115 BGK983115 AWO983115 AMS983115 ACW983115 TA983115 JE983115 I983115 WVQ917579 WLU917579 WBY917579 VSC917579 VIG917579 UYK917579 UOO917579 UES917579 TUW917579 TLA917579 TBE917579 SRI917579 SHM917579 RXQ917579 RNU917579 RDY917579 QUC917579 QKG917579 QAK917579 PQO917579 PGS917579 OWW917579 ONA917579 ODE917579 NTI917579 NJM917579 MZQ917579 MPU917579 MFY917579 LWC917579 LMG917579 LCK917579 KSO917579 KIS917579 JYW917579 JPA917579 JFE917579 IVI917579 ILM917579 IBQ917579 HRU917579 HHY917579 GYC917579 GOG917579 GEK917579 FUO917579 FKS917579 FAW917579 ERA917579 EHE917579 DXI917579 DNM917579 DDQ917579 CTU917579 CJY917579 CAC917579 BQG917579 BGK917579 AWO917579 AMS917579 ACW917579 TA917579 JE917579 I917579 WVQ852043 WLU852043 WBY852043 VSC852043 VIG852043 UYK852043 UOO852043 UES852043 TUW852043 TLA852043 TBE852043 SRI852043 SHM852043 RXQ852043 RNU852043 RDY852043 QUC852043 QKG852043 QAK852043 PQO852043 PGS852043 OWW852043 ONA852043 ODE852043 NTI852043 NJM852043 MZQ852043 MPU852043 MFY852043 LWC852043 LMG852043 LCK852043 KSO852043 KIS852043 JYW852043 JPA852043 JFE852043 IVI852043 ILM852043 IBQ852043 HRU852043 HHY852043 GYC852043 GOG852043 GEK852043 FUO852043 FKS852043 FAW852043 ERA852043 EHE852043 DXI852043 DNM852043 DDQ852043 CTU852043 CJY852043 CAC852043 BQG852043 BGK852043 AWO852043 AMS852043 ACW852043 TA852043 JE852043 I852043 WVQ786507 WLU786507 WBY786507 VSC786507 VIG786507 UYK786507 UOO786507 UES786507 TUW786507 TLA786507 TBE786507 SRI786507 SHM786507 RXQ786507 RNU786507 RDY786507 QUC786507 QKG786507 QAK786507 PQO786507 PGS786507 OWW786507 ONA786507 ODE786507 NTI786507 NJM786507 MZQ786507 MPU786507 MFY786507 LWC786507 LMG786507 LCK786507 KSO786507 KIS786507 JYW786507 JPA786507 JFE786507 IVI786507 ILM786507 IBQ786507 HRU786507 HHY786507 GYC786507 GOG786507 GEK786507 FUO786507 FKS786507 FAW786507 ERA786507 EHE786507 DXI786507 DNM786507 DDQ786507 CTU786507 CJY786507 CAC786507 BQG786507 BGK786507 AWO786507 AMS786507 ACW786507 TA786507 JE786507 I786507 WVQ720971 WLU720971 WBY720971 VSC720971 VIG720971 UYK720971 UOO720971 UES720971 TUW720971 TLA720971 TBE720971 SRI720971 SHM720971 RXQ720971 RNU720971 RDY720971 QUC720971 QKG720971 QAK720971 PQO720971 PGS720971 OWW720971 ONA720971 ODE720971 NTI720971 NJM720971 MZQ720971 MPU720971 MFY720971 LWC720971 LMG720971 LCK720971 KSO720971 KIS720971 JYW720971 JPA720971 JFE720971 IVI720971 ILM720971 IBQ720971 HRU720971 HHY720971 GYC720971 GOG720971 GEK720971 FUO720971 FKS720971 FAW720971 ERA720971 EHE720971 DXI720971 DNM720971 DDQ720971 CTU720971 CJY720971 CAC720971 BQG720971 BGK720971 AWO720971 AMS720971 ACW720971 TA720971 JE720971 I720971 WVQ655435 WLU655435 WBY655435 VSC655435 VIG655435 UYK655435 UOO655435 UES655435 TUW655435 TLA655435 TBE655435 SRI655435 SHM655435 RXQ655435 RNU655435 RDY655435 QUC655435 QKG655435 QAK655435 PQO655435 PGS655435 OWW655435 ONA655435 ODE655435 NTI655435 NJM655435 MZQ655435 MPU655435 MFY655435 LWC655435 LMG655435 LCK655435 KSO655435 KIS655435 JYW655435 JPA655435 JFE655435 IVI655435 ILM655435 IBQ655435 HRU655435 HHY655435 GYC655435 GOG655435 GEK655435 FUO655435 FKS655435 FAW655435 ERA655435 EHE655435 DXI655435 DNM655435 DDQ655435 CTU655435 CJY655435 CAC655435 BQG655435 BGK655435 AWO655435 AMS655435 ACW655435 TA655435 JE655435 I655435 WVQ589899 WLU589899 WBY589899 VSC589899 VIG589899 UYK589899 UOO589899 UES589899 TUW589899 TLA589899 TBE589899 SRI589899 SHM589899 RXQ589899 RNU589899 RDY589899 QUC589899 QKG589899 QAK589899 PQO589899 PGS589899 OWW589899 ONA589899 ODE589899 NTI589899 NJM589899 MZQ589899 MPU589899 MFY589899 LWC589899 LMG589899 LCK589899 KSO589899 KIS589899 JYW589899 JPA589899 JFE589899 IVI589899 ILM589899 IBQ589899 HRU589899 HHY589899 GYC589899 GOG589899 GEK589899 FUO589899 FKS589899 FAW589899 ERA589899 EHE589899 DXI589899 DNM589899 DDQ589899 CTU589899 CJY589899 CAC589899 BQG589899 BGK589899 AWO589899 AMS589899 ACW589899 TA589899 JE589899 I589899 WVQ524363 WLU524363 WBY524363 VSC524363 VIG524363 UYK524363 UOO524363 UES524363 TUW524363 TLA524363 TBE524363 SRI524363 SHM524363 RXQ524363 RNU524363 RDY524363 QUC524363 QKG524363 QAK524363 PQO524363 PGS524363 OWW524363 ONA524363 ODE524363 NTI524363 NJM524363 MZQ524363 MPU524363 MFY524363 LWC524363 LMG524363 LCK524363 KSO524363 KIS524363 JYW524363 JPA524363 JFE524363 IVI524363 ILM524363 IBQ524363 HRU524363 HHY524363 GYC524363 GOG524363 GEK524363 FUO524363 FKS524363 FAW524363 ERA524363 EHE524363 DXI524363 DNM524363 DDQ524363 CTU524363 CJY524363 CAC524363 BQG524363 BGK524363 AWO524363 AMS524363 ACW524363 TA524363 JE524363 I524363 WVQ458827 WLU458827 WBY458827 VSC458827 VIG458827 UYK458827 UOO458827 UES458827 TUW458827 TLA458827 TBE458827 SRI458827 SHM458827 RXQ458827 RNU458827 RDY458827 QUC458827 QKG458827 QAK458827 PQO458827 PGS458827 OWW458827 ONA458827 ODE458827 NTI458827 NJM458827 MZQ458827 MPU458827 MFY458827 LWC458827 LMG458827 LCK458827 KSO458827 KIS458827 JYW458827 JPA458827 JFE458827 IVI458827 ILM458827 IBQ458827 HRU458827 HHY458827 GYC458827 GOG458827 GEK458827 FUO458827 FKS458827 FAW458827 ERA458827 EHE458827 DXI458827 DNM458827 DDQ458827 CTU458827 CJY458827 CAC458827 BQG458827 BGK458827 AWO458827 AMS458827 ACW458827 TA458827 JE458827 I458827 WVQ393291 WLU393291 WBY393291 VSC393291 VIG393291 UYK393291 UOO393291 UES393291 TUW393291 TLA393291 TBE393291 SRI393291 SHM393291 RXQ393291 RNU393291 RDY393291 QUC393291 QKG393291 QAK393291 PQO393291 PGS393291 OWW393291 ONA393291 ODE393291 NTI393291 NJM393291 MZQ393291 MPU393291 MFY393291 LWC393291 LMG393291 LCK393291 KSO393291 KIS393291 JYW393291 JPA393291 JFE393291 IVI393291 ILM393291 IBQ393291 HRU393291 HHY393291 GYC393291 GOG393291 GEK393291 FUO393291 FKS393291 FAW393291 ERA393291 EHE393291 DXI393291 DNM393291 DDQ393291 CTU393291 CJY393291 CAC393291 BQG393291 BGK393291 AWO393291 AMS393291 ACW393291 TA393291 JE393291 I393291 WVQ327755 WLU327755 WBY327755 VSC327755 VIG327755 UYK327755 UOO327755 UES327755 TUW327755 TLA327755 TBE327755 SRI327755 SHM327755 RXQ327755 RNU327755 RDY327755 QUC327755 QKG327755 QAK327755 PQO327755 PGS327755 OWW327755 ONA327755 ODE327755 NTI327755 NJM327755 MZQ327755 MPU327755 MFY327755 LWC327755 LMG327755 LCK327755 KSO327755 KIS327755 JYW327755 JPA327755 JFE327755 IVI327755 ILM327755 IBQ327755 HRU327755 HHY327755 GYC327755 GOG327755 GEK327755 FUO327755 FKS327755 FAW327755 ERA327755 EHE327755 DXI327755 DNM327755 DDQ327755 CTU327755 CJY327755 CAC327755 BQG327755 BGK327755 AWO327755 AMS327755 ACW327755 TA327755 JE327755 I327755 WVQ262219 WLU262219 WBY262219 VSC262219 VIG262219 UYK262219 UOO262219 UES262219 TUW262219 TLA262219 TBE262219 SRI262219 SHM262219 RXQ262219 RNU262219 RDY262219 QUC262219 QKG262219 QAK262219 PQO262219 PGS262219 OWW262219 ONA262219 ODE262219 NTI262219 NJM262219 MZQ262219 MPU262219 MFY262219 LWC262219 LMG262219 LCK262219 KSO262219 KIS262219 JYW262219 JPA262219 JFE262219 IVI262219 ILM262219 IBQ262219 HRU262219 HHY262219 GYC262219 GOG262219 GEK262219 FUO262219 FKS262219 FAW262219 ERA262219 EHE262219 DXI262219 DNM262219 DDQ262219 CTU262219 CJY262219 CAC262219 BQG262219 BGK262219 AWO262219 AMS262219 ACW262219 TA262219 JE262219 I262219 WVQ196683 WLU196683 WBY196683 VSC196683 VIG196683 UYK196683 UOO196683 UES196683 TUW196683 TLA196683 TBE196683 SRI196683 SHM196683 RXQ196683 RNU196683 RDY196683 QUC196683 QKG196683 QAK196683 PQO196683 PGS196683 OWW196683 ONA196683 ODE196683 NTI196683 NJM196683 MZQ196683 MPU196683 MFY196683 LWC196683 LMG196683 LCK196683 KSO196683 KIS196683 JYW196683 JPA196683 JFE196683 IVI196683 ILM196683 IBQ196683 HRU196683 HHY196683 GYC196683 GOG196683 GEK196683 FUO196683 FKS196683 FAW196683 ERA196683 EHE196683 DXI196683 DNM196683 DDQ196683 CTU196683 CJY196683 CAC196683 BQG196683 BGK196683 AWO196683 AMS196683 ACW196683 TA196683 JE196683 I196683 WVQ131147 WLU131147 WBY131147 VSC131147 VIG131147 UYK131147 UOO131147 UES131147 TUW131147 TLA131147 TBE131147 SRI131147 SHM131147 RXQ131147 RNU131147 RDY131147 QUC131147 QKG131147 QAK131147 PQO131147 PGS131147 OWW131147 ONA131147 ODE131147 NTI131147 NJM131147 MZQ131147 MPU131147 MFY131147 LWC131147 LMG131147 LCK131147 KSO131147 KIS131147 JYW131147 JPA131147 JFE131147 IVI131147 ILM131147 IBQ131147 HRU131147 HHY131147 GYC131147 GOG131147 GEK131147 FUO131147 FKS131147 FAW131147 ERA131147 EHE131147 DXI131147 DNM131147 DDQ131147 CTU131147 CJY131147 CAC131147 BQG131147 BGK131147 AWO131147 AMS131147 ACW131147 TA131147 JE131147 I131147 WVQ65611 WLU65611 WBY65611 VSC65611 VIG65611 UYK65611 UOO65611 UES65611 TUW65611 TLA65611 TBE65611 SRI65611 SHM65611 RXQ65611 RNU65611 RDY65611 QUC65611 QKG65611 QAK65611 PQO65611 PGS65611 OWW65611 ONA65611 ODE65611 NTI65611 NJM65611 MZQ65611 MPU65611 MFY65611 LWC65611 LMG65611 LCK65611 KSO65611 KIS65611 JYW65611 JPA65611 JFE65611 IVI65611 ILM65611 IBQ65611 HRU65611 HHY65611 GYC65611 GOG65611 GEK65611 FUO65611 FKS65611 FAW65611 ERA65611 EHE65611 DXI65611 DNM65611 DDQ65611 CTU65611 CJY65611 CAC65611 BQG65611 BGK65611 AWO65611 AMS65611 ACW65611 TA65611 JE65611 I65611 WVQ73 WLU73 WBY73 VSC73 VIG73 UYK73 UOO73 UES73 TUW73 TLA73 TBE73 SRI73 SHM73 RXQ73 RNU73 RDY73 QUC73 QKG73 QAK73 PQO73 PGS73 OWW73 ONA73 ODE73 NTI73 NJM73 MZQ73 MPU73 MFY73 LWC73 LMG73 LCK73 KSO73 KIS73 JYW73 JPA73 JFE73 IVI73 ILM73 IBQ73 HRU73 HHY73 GYC73 GOG73 GEK73 FUO73 FKS73 FAW73 ERA73 EHE73 DXI73 DNM73 DDQ73 CTU73 CJY73 CAC73 BQG73 BGK73 AWO73 AMS73 ACW73 TA73">
      <formula1>$N$71:$P$71</formula1>
    </dataValidation>
    <dataValidation type="list" allowBlank="1" showInputMessage="1" showErrorMessage="1" sqref="JE75:JE78 WVQ983132:WVQ983140 WLU983132:WLU983140 WBY983132:WBY983140 VSC983132:VSC983140 VIG983132:VIG983140 UYK983132:UYK983140 UOO983132:UOO983140 UES983132:UES983140 TUW983132:TUW983140 TLA983132:TLA983140 TBE983132:TBE983140 SRI983132:SRI983140 SHM983132:SHM983140 RXQ983132:RXQ983140 RNU983132:RNU983140 RDY983132:RDY983140 QUC983132:QUC983140 QKG983132:QKG983140 QAK983132:QAK983140 PQO983132:PQO983140 PGS983132:PGS983140 OWW983132:OWW983140 ONA983132:ONA983140 ODE983132:ODE983140 NTI983132:NTI983140 NJM983132:NJM983140 MZQ983132:MZQ983140 MPU983132:MPU983140 MFY983132:MFY983140 LWC983132:LWC983140 LMG983132:LMG983140 LCK983132:LCK983140 KSO983132:KSO983140 KIS983132:KIS983140 JYW983132:JYW983140 JPA983132:JPA983140 JFE983132:JFE983140 IVI983132:IVI983140 ILM983132:ILM983140 IBQ983132:IBQ983140 HRU983132:HRU983140 HHY983132:HHY983140 GYC983132:GYC983140 GOG983132:GOG983140 GEK983132:GEK983140 FUO983132:FUO983140 FKS983132:FKS983140 FAW983132:FAW983140 ERA983132:ERA983140 EHE983132:EHE983140 DXI983132:DXI983140 DNM983132:DNM983140 DDQ983132:DDQ983140 CTU983132:CTU983140 CJY983132:CJY983140 CAC983132:CAC983140 BQG983132:BQG983140 BGK983132:BGK983140 AWO983132:AWO983140 AMS983132:AMS983140 ACW983132:ACW983140 TA983132:TA983140 JE983132:JE983140 I983132:I983140 WVQ917596:WVQ917604 WLU917596:WLU917604 WBY917596:WBY917604 VSC917596:VSC917604 VIG917596:VIG917604 UYK917596:UYK917604 UOO917596:UOO917604 UES917596:UES917604 TUW917596:TUW917604 TLA917596:TLA917604 TBE917596:TBE917604 SRI917596:SRI917604 SHM917596:SHM917604 RXQ917596:RXQ917604 RNU917596:RNU917604 RDY917596:RDY917604 QUC917596:QUC917604 QKG917596:QKG917604 QAK917596:QAK917604 PQO917596:PQO917604 PGS917596:PGS917604 OWW917596:OWW917604 ONA917596:ONA917604 ODE917596:ODE917604 NTI917596:NTI917604 NJM917596:NJM917604 MZQ917596:MZQ917604 MPU917596:MPU917604 MFY917596:MFY917604 LWC917596:LWC917604 LMG917596:LMG917604 LCK917596:LCK917604 KSO917596:KSO917604 KIS917596:KIS917604 JYW917596:JYW917604 JPA917596:JPA917604 JFE917596:JFE917604 IVI917596:IVI917604 ILM917596:ILM917604 IBQ917596:IBQ917604 HRU917596:HRU917604 HHY917596:HHY917604 GYC917596:GYC917604 GOG917596:GOG917604 GEK917596:GEK917604 FUO917596:FUO917604 FKS917596:FKS917604 FAW917596:FAW917604 ERA917596:ERA917604 EHE917596:EHE917604 DXI917596:DXI917604 DNM917596:DNM917604 DDQ917596:DDQ917604 CTU917596:CTU917604 CJY917596:CJY917604 CAC917596:CAC917604 BQG917596:BQG917604 BGK917596:BGK917604 AWO917596:AWO917604 AMS917596:AMS917604 ACW917596:ACW917604 TA917596:TA917604 JE917596:JE917604 I917596:I917604 WVQ852060:WVQ852068 WLU852060:WLU852068 WBY852060:WBY852068 VSC852060:VSC852068 VIG852060:VIG852068 UYK852060:UYK852068 UOO852060:UOO852068 UES852060:UES852068 TUW852060:TUW852068 TLA852060:TLA852068 TBE852060:TBE852068 SRI852060:SRI852068 SHM852060:SHM852068 RXQ852060:RXQ852068 RNU852060:RNU852068 RDY852060:RDY852068 QUC852060:QUC852068 QKG852060:QKG852068 QAK852060:QAK852068 PQO852060:PQO852068 PGS852060:PGS852068 OWW852060:OWW852068 ONA852060:ONA852068 ODE852060:ODE852068 NTI852060:NTI852068 NJM852060:NJM852068 MZQ852060:MZQ852068 MPU852060:MPU852068 MFY852060:MFY852068 LWC852060:LWC852068 LMG852060:LMG852068 LCK852060:LCK852068 KSO852060:KSO852068 KIS852060:KIS852068 JYW852060:JYW852068 JPA852060:JPA852068 JFE852060:JFE852068 IVI852060:IVI852068 ILM852060:ILM852068 IBQ852060:IBQ852068 HRU852060:HRU852068 HHY852060:HHY852068 GYC852060:GYC852068 GOG852060:GOG852068 GEK852060:GEK852068 FUO852060:FUO852068 FKS852060:FKS852068 FAW852060:FAW852068 ERA852060:ERA852068 EHE852060:EHE852068 DXI852060:DXI852068 DNM852060:DNM852068 DDQ852060:DDQ852068 CTU852060:CTU852068 CJY852060:CJY852068 CAC852060:CAC852068 BQG852060:BQG852068 BGK852060:BGK852068 AWO852060:AWO852068 AMS852060:AMS852068 ACW852060:ACW852068 TA852060:TA852068 JE852060:JE852068 I852060:I852068 WVQ786524:WVQ786532 WLU786524:WLU786532 WBY786524:WBY786532 VSC786524:VSC786532 VIG786524:VIG786532 UYK786524:UYK786532 UOO786524:UOO786532 UES786524:UES786532 TUW786524:TUW786532 TLA786524:TLA786532 TBE786524:TBE786532 SRI786524:SRI786532 SHM786524:SHM786532 RXQ786524:RXQ786532 RNU786524:RNU786532 RDY786524:RDY786532 QUC786524:QUC786532 QKG786524:QKG786532 QAK786524:QAK786532 PQO786524:PQO786532 PGS786524:PGS786532 OWW786524:OWW786532 ONA786524:ONA786532 ODE786524:ODE786532 NTI786524:NTI786532 NJM786524:NJM786532 MZQ786524:MZQ786532 MPU786524:MPU786532 MFY786524:MFY786532 LWC786524:LWC786532 LMG786524:LMG786532 LCK786524:LCK786532 KSO786524:KSO786532 KIS786524:KIS786532 JYW786524:JYW786532 JPA786524:JPA786532 JFE786524:JFE786532 IVI786524:IVI786532 ILM786524:ILM786532 IBQ786524:IBQ786532 HRU786524:HRU786532 HHY786524:HHY786532 GYC786524:GYC786532 GOG786524:GOG786532 GEK786524:GEK786532 FUO786524:FUO786532 FKS786524:FKS786532 FAW786524:FAW786532 ERA786524:ERA786532 EHE786524:EHE786532 DXI786524:DXI786532 DNM786524:DNM786532 DDQ786524:DDQ786532 CTU786524:CTU786532 CJY786524:CJY786532 CAC786524:CAC786532 BQG786524:BQG786532 BGK786524:BGK786532 AWO786524:AWO786532 AMS786524:AMS786532 ACW786524:ACW786532 TA786524:TA786532 JE786524:JE786532 I786524:I786532 WVQ720988:WVQ720996 WLU720988:WLU720996 WBY720988:WBY720996 VSC720988:VSC720996 VIG720988:VIG720996 UYK720988:UYK720996 UOO720988:UOO720996 UES720988:UES720996 TUW720988:TUW720996 TLA720988:TLA720996 TBE720988:TBE720996 SRI720988:SRI720996 SHM720988:SHM720996 RXQ720988:RXQ720996 RNU720988:RNU720996 RDY720988:RDY720996 QUC720988:QUC720996 QKG720988:QKG720996 QAK720988:QAK720996 PQO720988:PQO720996 PGS720988:PGS720996 OWW720988:OWW720996 ONA720988:ONA720996 ODE720988:ODE720996 NTI720988:NTI720996 NJM720988:NJM720996 MZQ720988:MZQ720996 MPU720988:MPU720996 MFY720988:MFY720996 LWC720988:LWC720996 LMG720988:LMG720996 LCK720988:LCK720996 KSO720988:KSO720996 KIS720988:KIS720996 JYW720988:JYW720996 JPA720988:JPA720996 JFE720988:JFE720996 IVI720988:IVI720996 ILM720988:ILM720996 IBQ720988:IBQ720996 HRU720988:HRU720996 HHY720988:HHY720996 GYC720988:GYC720996 GOG720988:GOG720996 GEK720988:GEK720996 FUO720988:FUO720996 FKS720988:FKS720996 FAW720988:FAW720996 ERA720988:ERA720996 EHE720988:EHE720996 DXI720988:DXI720996 DNM720988:DNM720996 DDQ720988:DDQ720996 CTU720988:CTU720996 CJY720988:CJY720996 CAC720988:CAC720996 BQG720988:BQG720996 BGK720988:BGK720996 AWO720988:AWO720996 AMS720988:AMS720996 ACW720988:ACW720996 TA720988:TA720996 JE720988:JE720996 I720988:I720996 WVQ655452:WVQ655460 WLU655452:WLU655460 WBY655452:WBY655460 VSC655452:VSC655460 VIG655452:VIG655460 UYK655452:UYK655460 UOO655452:UOO655460 UES655452:UES655460 TUW655452:TUW655460 TLA655452:TLA655460 TBE655452:TBE655460 SRI655452:SRI655460 SHM655452:SHM655460 RXQ655452:RXQ655460 RNU655452:RNU655460 RDY655452:RDY655460 QUC655452:QUC655460 QKG655452:QKG655460 QAK655452:QAK655460 PQO655452:PQO655460 PGS655452:PGS655460 OWW655452:OWW655460 ONA655452:ONA655460 ODE655452:ODE655460 NTI655452:NTI655460 NJM655452:NJM655460 MZQ655452:MZQ655460 MPU655452:MPU655460 MFY655452:MFY655460 LWC655452:LWC655460 LMG655452:LMG655460 LCK655452:LCK655460 KSO655452:KSO655460 KIS655452:KIS655460 JYW655452:JYW655460 JPA655452:JPA655460 JFE655452:JFE655460 IVI655452:IVI655460 ILM655452:ILM655460 IBQ655452:IBQ655460 HRU655452:HRU655460 HHY655452:HHY655460 GYC655452:GYC655460 GOG655452:GOG655460 GEK655452:GEK655460 FUO655452:FUO655460 FKS655452:FKS655460 FAW655452:FAW655460 ERA655452:ERA655460 EHE655452:EHE655460 DXI655452:DXI655460 DNM655452:DNM655460 DDQ655452:DDQ655460 CTU655452:CTU655460 CJY655452:CJY655460 CAC655452:CAC655460 BQG655452:BQG655460 BGK655452:BGK655460 AWO655452:AWO655460 AMS655452:AMS655460 ACW655452:ACW655460 TA655452:TA655460 JE655452:JE655460 I655452:I655460 WVQ589916:WVQ589924 WLU589916:WLU589924 WBY589916:WBY589924 VSC589916:VSC589924 VIG589916:VIG589924 UYK589916:UYK589924 UOO589916:UOO589924 UES589916:UES589924 TUW589916:TUW589924 TLA589916:TLA589924 TBE589916:TBE589924 SRI589916:SRI589924 SHM589916:SHM589924 RXQ589916:RXQ589924 RNU589916:RNU589924 RDY589916:RDY589924 QUC589916:QUC589924 QKG589916:QKG589924 QAK589916:QAK589924 PQO589916:PQO589924 PGS589916:PGS589924 OWW589916:OWW589924 ONA589916:ONA589924 ODE589916:ODE589924 NTI589916:NTI589924 NJM589916:NJM589924 MZQ589916:MZQ589924 MPU589916:MPU589924 MFY589916:MFY589924 LWC589916:LWC589924 LMG589916:LMG589924 LCK589916:LCK589924 KSO589916:KSO589924 KIS589916:KIS589924 JYW589916:JYW589924 JPA589916:JPA589924 JFE589916:JFE589924 IVI589916:IVI589924 ILM589916:ILM589924 IBQ589916:IBQ589924 HRU589916:HRU589924 HHY589916:HHY589924 GYC589916:GYC589924 GOG589916:GOG589924 GEK589916:GEK589924 FUO589916:FUO589924 FKS589916:FKS589924 FAW589916:FAW589924 ERA589916:ERA589924 EHE589916:EHE589924 DXI589916:DXI589924 DNM589916:DNM589924 DDQ589916:DDQ589924 CTU589916:CTU589924 CJY589916:CJY589924 CAC589916:CAC589924 BQG589916:BQG589924 BGK589916:BGK589924 AWO589916:AWO589924 AMS589916:AMS589924 ACW589916:ACW589924 TA589916:TA589924 JE589916:JE589924 I589916:I589924 WVQ524380:WVQ524388 WLU524380:WLU524388 WBY524380:WBY524388 VSC524380:VSC524388 VIG524380:VIG524388 UYK524380:UYK524388 UOO524380:UOO524388 UES524380:UES524388 TUW524380:TUW524388 TLA524380:TLA524388 TBE524380:TBE524388 SRI524380:SRI524388 SHM524380:SHM524388 RXQ524380:RXQ524388 RNU524380:RNU524388 RDY524380:RDY524388 QUC524380:QUC524388 QKG524380:QKG524388 QAK524380:QAK524388 PQO524380:PQO524388 PGS524380:PGS524388 OWW524380:OWW524388 ONA524380:ONA524388 ODE524380:ODE524388 NTI524380:NTI524388 NJM524380:NJM524388 MZQ524380:MZQ524388 MPU524380:MPU524388 MFY524380:MFY524388 LWC524380:LWC524388 LMG524380:LMG524388 LCK524380:LCK524388 KSO524380:KSO524388 KIS524380:KIS524388 JYW524380:JYW524388 JPA524380:JPA524388 JFE524380:JFE524388 IVI524380:IVI524388 ILM524380:ILM524388 IBQ524380:IBQ524388 HRU524380:HRU524388 HHY524380:HHY524388 GYC524380:GYC524388 GOG524380:GOG524388 GEK524380:GEK524388 FUO524380:FUO524388 FKS524380:FKS524388 FAW524380:FAW524388 ERA524380:ERA524388 EHE524380:EHE524388 DXI524380:DXI524388 DNM524380:DNM524388 DDQ524380:DDQ524388 CTU524380:CTU524388 CJY524380:CJY524388 CAC524380:CAC524388 BQG524380:BQG524388 BGK524380:BGK524388 AWO524380:AWO524388 AMS524380:AMS524388 ACW524380:ACW524388 TA524380:TA524388 JE524380:JE524388 I524380:I524388 WVQ458844:WVQ458852 WLU458844:WLU458852 WBY458844:WBY458852 VSC458844:VSC458852 VIG458844:VIG458852 UYK458844:UYK458852 UOO458844:UOO458852 UES458844:UES458852 TUW458844:TUW458852 TLA458844:TLA458852 TBE458844:TBE458852 SRI458844:SRI458852 SHM458844:SHM458852 RXQ458844:RXQ458852 RNU458844:RNU458852 RDY458844:RDY458852 QUC458844:QUC458852 QKG458844:QKG458852 QAK458844:QAK458852 PQO458844:PQO458852 PGS458844:PGS458852 OWW458844:OWW458852 ONA458844:ONA458852 ODE458844:ODE458852 NTI458844:NTI458852 NJM458844:NJM458852 MZQ458844:MZQ458852 MPU458844:MPU458852 MFY458844:MFY458852 LWC458844:LWC458852 LMG458844:LMG458852 LCK458844:LCK458852 KSO458844:KSO458852 KIS458844:KIS458852 JYW458844:JYW458852 JPA458844:JPA458852 JFE458844:JFE458852 IVI458844:IVI458852 ILM458844:ILM458852 IBQ458844:IBQ458852 HRU458844:HRU458852 HHY458844:HHY458852 GYC458844:GYC458852 GOG458844:GOG458852 GEK458844:GEK458852 FUO458844:FUO458852 FKS458844:FKS458852 FAW458844:FAW458852 ERA458844:ERA458852 EHE458844:EHE458852 DXI458844:DXI458852 DNM458844:DNM458852 DDQ458844:DDQ458852 CTU458844:CTU458852 CJY458844:CJY458852 CAC458844:CAC458852 BQG458844:BQG458852 BGK458844:BGK458852 AWO458844:AWO458852 AMS458844:AMS458852 ACW458844:ACW458852 TA458844:TA458852 JE458844:JE458852 I458844:I458852 WVQ393308:WVQ393316 WLU393308:WLU393316 WBY393308:WBY393316 VSC393308:VSC393316 VIG393308:VIG393316 UYK393308:UYK393316 UOO393308:UOO393316 UES393308:UES393316 TUW393308:TUW393316 TLA393308:TLA393316 TBE393308:TBE393316 SRI393308:SRI393316 SHM393308:SHM393316 RXQ393308:RXQ393316 RNU393308:RNU393316 RDY393308:RDY393316 QUC393308:QUC393316 QKG393308:QKG393316 QAK393308:QAK393316 PQO393308:PQO393316 PGS393308:PGS393316 OWW393308:OWW393316 ONA393308:ONA393316 ODE393308:ODE393316 NTI393308:NTI393316 NJM393308:NJM393316 MZQ393308:MZQ393316 MPU393308:MPU393316 MFY393308:MFY393316 LWC393308:LWC393316 LMG393308:LMG393316 LCK393308:LCK393316 KSO393308:KSO393316 KIS393308:KIS393316 JYW393308:JYW393316 JPA393308:JPA393316 JFE393308:JFE393316 IVI393308:IVI393316 ILM393308:ILM393316 IBQ393308:IBQ393316 HRU393308:HRU393316 HHY393308:HHY393316 GYC393308:GYC393316 GOG393308:GOG393316 GEK393308:GEK393316 FUO393308:FUO393316 FKS393308:FKS393316 FAW393308:FAW393316 ERA393308:ERA393316 EHE393308:EHE393316 DXI393308:DXI393316 DNM393308:DNM393316 DDQ393308:DDQ393316 CTU393308:CTU393316 CJY393308:CJY393316 CAC393308:CAC393316 BQG393308:BQG393316 BGK393308:BGK393316 AWO393308:AWO393316 AMS393308:AMS393316 ACW393308:ACW393316 TA393308:TA393316 JE393308:JE393316 I393308:I393316 WVQ327772:WVQ327780 WLU327772:WLU327780 WBY327772:WBY327780 VSC327772:VSC327780 VIG327772:VIG327780 UYK327772:UYK327780 UOO327772:UOO327780 UES327772:UES327780 TUW327772:TUW327780 TLA327772:TLA327780 TBE327772:TBE327780 SRI327772:SRI327780 SHM327772:SHM327780 RXQ327772:RXQ327780 RNU327772:RNU327780 RDY327772:RDY327780 QUC327772:QUC327780 QKG327772:QKG327780 QAK327772:QAK327780 PQO327772:PQO327780 PGS327772:PGS327780 OWW327772:OWW327780 ONA327772:ONA327780 ODE327772:ODE327780 NTI327772:NTI327780 NJM327772:NJM327780 MZQ327772:MZQ327780 MPU327772:MPU327780 MFY327772:MFY327780 LWC327772:LWC327780 LMG327772:LMG327780 LCK327772:LCK327780 KSO327772:KSO327780 KIS327772:KIS327780 JYW327772:JYW327780 JPA327772:JPA327780 JFE327772:JFE327780 IVI327772:IVI327780 ILM327772:ILM327780 IBQ327772:IBQ327780 HRU327772:HRU327780 HHY327772:HHY327780 GYC327772:GYC327780 GOG327772:GOG327780 GEK327772:GEK327780 FUO327772:FUO327780 FKS327772:FKS327780 FAW327772:FAW327780 ERA327772:ERA327780 EHE327772:EHE327780 DXI327772:DXI327780 DNM327772:DNM327780 DDQ327772:DDQ327780 CTU327772:CTU327780 CJY327772:CJY327780 CAC327772:CAC327780 BQG327772:BQG327780 BGK327772:BGK327780 AWO327772:AWO327780 AMS327772:AMS327780 ACW327772:ACW327780 TA327772:TA327780 JE327772:JE327780 I327772:I327780 WVQ262236:WVQ262244 WLU262236:WLU262244 WBY262236:WBY262244 VSC262236:VSC262244 VIG262236:VIG262244 UYK262236:UYK262244 UOO262236:UOO262244 UES262236:UES262244 TUW262236:TUW262244 TLA262236:TLA262244 TBE262236:TBE262244 SRI262236:SRI262244 SHM262236:SHM262244 RXQ262236:RXQ262244 RNU262236:RNU262244 RDY262236:RDY262244 QUC262236:QUC262244 QKG262236:QKG262244 QAK262236:QAK262244 PQO262236:PQO262244 PGS262236:PGS262244 OWW262236:OWW262244 ONA262236:ONA262244 ODE262236:ODE262244 NTI262236:NTI262244 NJM262236:NJM262244 MZQ262236:MZQ262244 MPU262236:MPU262244 MFY262236:MFY262244 LWC262236:LWC262244 LMG262236:LMG262244 LCK262236:LCK262244 KSO262236:KSO262244 KIS262236:KIS262244 JYW262236:JYW262244 JPA262236:JPA262244 JFE262236:JFE262244 IVI262236:IVI262244 ILM262236:ILM262244 IBQ262236:IBQ262244 HRU262236:HRU262244 HHY262236:HHY262244 GYC262236:GYC262244 GOG262236:GOG262244 GEK262236:GEK262244 FUO262236:FUO262244 FKS262236:FKS262244 FAW262236:FAW262244 ERA262236:ERA262244 EHE262236:EHE262244 DXI262236:DXI262244 DNM262236:DNM262244 DDQ262236:DDQ262244 CTU262236:CTU262244 CJY262236:CJY262244 CAC262236:CAC262244 BQG262236:BQG262244 BGK262236:BGK262244 AWO262236:AWO262244 AMS262236:AMS262244 ACW262236:ACW262244 TA262236:TA262244 JE262236:JE262244 I262236:I262244 WVQ196700:WVQ196708 WLU196700:WLU196708 WBY196700:WBY196708 VSC196700:VSC196708 VIG196700:VIG196708 UYK196700:UYK196708 UOO196700:UOO196708 UES196700:UES196708 TUW196700:TUW196708 TLA196700:TLA196708 TBE196700:TBE196708 SRI196700:SRI196708 SHM196700:SHM196708 RXQ196700:RXQ196708 RNU196700:RNU196708 RDY196700:RDY196708 QUC196700:QUC196708 QKG196700:QKG196708 QAK196700:QAK196708 PQO196700:PQO196708 PGS196700:PGS196708 OWW196700:OWW196708 ONA196700:ONA196708 ODE196700:ODE196708 NTI196700:NTI196708 NJM196700:NJM196708 MZQ196700:MZQ196708 MPU196700:MPU196708 MFY196700:MFY196708 LWC196700:LWC196708 LMG196700:LMG196708 LCK196700:LCK196708 KSO196700:KSO196708 KIS196700:KIS196708 JYW196700:JYW196708 JPA196700:JPA196708 JFE196700:JFE196708 IVI196700:IVI196708 ILM196700:ILM196708 IBQ196700:IBQ196708 HRU196700:HRU196708 HHY196700:HHY196708 GYC196700:GYC196708 GOG196700:GOG196708 GEK196700:GEK196708 FUO196700:FUO196708 FKS196700:FKS196708 FAW196700:FAW196708 ERA196700:ERA196708 EHE196700:EHE196708 DXI196700:DXI196708 DNM196700:DNM196708 DDQ196700:DDQ196708 CTU196700:CTU196708 CJY196700:CJY196708 CAC196700:CAC196708 BQG196700:BQG196708 BGK196700:BGK196708 AWO196700:AWO196708 AMS196700:AMS196708 ACW196700:ACW196708 TA196700:TA196708 JE196700:JE196708 I196700:I196708 WVQ131164:WVQ131172 WLU131164:WLU131172 WBY131164:WBY131172 VSC131164:VSC131172 VIG131164:VIG131172 UYK131164:UYK131172 UOO131164:UOO131172 UES131164:UES131172 TUW131164:TUW131172 TLA131164:TLA131172 TBE131164:TBE131172 SRI131164:SRI131172 SHM131164:SHM131172 RXQ131164:RXQ131172 RNU131164:RNU131172 RDY131164:RDY131172 QUC131164:QUC131172 QKG131164:QKG131172 QAK131164:QAK131172 PQO131164:PQO131172 PGS131164:PGS131172 OWW131164:OWW131172 ONA131164:ONA131172 ODE131164:ODE131172 NTI131164:NTI131172 NJM131164:NJM131172 MZQ131164:MZQ131172 MPU131164:MPU131172 MFY131164:MFY131172 LWC131164:LWC131172 LMG131164:LMG131172 LCK131164:LCK131172 KSO131164:KSO131172 KIS131164:KIS131172 JYW131164:JYW131172 JPA131164:JPA131172 JFE131164:JFE131172 IVI131164:IVI131172 ILM131164:ILM131172 IBQ131164:IBQ131172 HRU131164:HRU131172 HHY131164:HHY131172 GYC131164:GYC131172 GOG131164:GOG131172 GEK131164:GEK131172 FUO131164:FUO131172 FKS131164:FKS131172 FAW131164:FAW131172 ERA131164:ERA131172 EHE131164:EHE131172 DXI131164:DXI131172 DNM131164:DNM131172 DDQ131164:DDQ131172 CTU131164:CTU131172 CJY131164:CJY131172 CAC131164:CAC131172 BQG131164:BQG131172 BGK131164:BGK131172 AWO131164:AWO131172 AMS131164:AMS131172 ACW131164:ACW131172 TA131164:TA131172 JE131164:JE131172 I131164:I131172 WVQ65628:WVQ65636 WLU65628:WLU65636 WBY65628:WBY65636 VSC65628:VSC65636 VIG65628:VIG65636 UYK65628:UYK65636 UOO65628:UOO65636 UES65628:UES65636 TUW65628:TUW65636 TLA65628:TLA65636 TBE65628:TBE65636 SRI65628:SRI65636 SHM65628:SHM65636 RXQ65628:RXQ65636 RNU65628:RNU65636 RDY65628:RDY65636 QUC65628:QUC65636 QKG65628:QKG65636 QAK65628:QAK65636 PQO65628:PQO65636 PGS65628:PGS65636 OWW65628:OWW65636 ONA65628:ONA65636 ODE65628:ODE65636 NTI65628:NTI65636 NJM65628:NJM65636 MZQ65628:MZQ65636 MPU65628:MPU65636 MFY65628:MFY65636 LWC65628:LWC65636 LMG65628:LMG65636 LCK65628:LCK65636 KSO65628:KSO65636 KIS65628:KIS65636 JYW65628:JYW65636 JPA65628:JPA65636 JFE65628:JFE65636 IVI65628:IVI65636 ILM65628:ILM65636 IBQ65628:IBQ65636 HRU65628:HRU65636 HHY65628:HHY65636 GYC65628:GYC65636 GOG65628:GOG65636 GEK65628:GEK65636 FUO65628:FUO65636 FKS65628:FKS65636 FAW65628:FAW65636 ERA65628:ERA65636 EHE65628:EHE65636 DXI65628:DXI65636 DNM65628:DNM65636 DDQ65628:DDQ65636 CTU65628:CTU65636 CJY65628:CJY65636 CAC65628:CAC65636 BQG65628:BQG65636 BGK65628:BGK65636 AWO65628:AWO65636 AMS65628:AMS65636 ACW65628:ACW65636 TA65628:TA65636 JE65628:JE65636 I65628:I65636 WVQ92:WVQ100 WLU92:WLU100 WBY92:WBY100 VSC92:VSC100 VIG92:VIG100 UYK92:UYK100 UOO92:UOO100 UES92:UES100 TUW92:TUW100 TLA92:TLA100 TBE92:TBE100 SRI92:SRI100 SHM92:SHM100 RXQ92:RXQ100 RNU92:RNU100 RDY92:RDY100 QUC92:QUC100 QKG92:QKG100 QAK92:QAK100 PQO92:PQO100 PGS92:PGS100 OWW92:OWW100 ONA92:ONA100 ODE92:ODE100 NTI92:NTI100 NJM92:NJM100 MZQ92:MZQ100 MPU92:MPU100 MFY92:MFY100 LWC92:LWC100 LMG92:LMG100 LCK92:LCK100 KSO92:KSO100 KIS92:KIS100 JYW92:JYW100 JPA92:JPA100 JFE92:JFE100 IVI92:IVI100 ILM92:ILM100 IBQ92:IBQ100 HRU92:HRU100 HHY92:HHY100 GYC92:GYC100 GOG92:GOG100 GEK92:GEK100 FUO92:FUO100 FKS92:FKS100 FAW92:FAW100 ERA92:ERA100 EHE92:EHE100 DXI92:DXI100 DNM92:DNM100 DDQ92:DDQ100 CTU92:CTU100 CJY92:CJY100 CAC92:CAC100 BQG92:BQG100 BGK92:BGK100 AWO92:AWO100 AMS92:AMS100 ACW92:ACW100 TA92:TA100 JE92:JE100 TA75:TA78 WVP983142 WLT983142 WBX983142 VSB983142 VIF983142 UYJ983142 UON983142 UER983142 TUV983142 TKZ983142 TBD983142 SRH983142 SHL983142 RXP983142 RNT983142 RDX983142 QUB983142 QKF983142 QAJ983142 PQN983142 PGR983142 OWV983142 OMZ983142 ODD983142 NTH983142 NJL983142 MZP983142 MPT983142 MFX983142 LWB983142 LMF983142 LCJ983142 KSN983142 KIR983142 JYV983142 JOZ983142 JFD983142 IVH983142 ILL983142 IBP983142 HRT983142 HHX983142 GYB983142 GOF983142 GEJ983142 FUN983142 FKR983142 FAV983142 EQZ983142 EHD983142 DXH983142 DNL983142 DDP983142 CTT983142 CJX983142 CAB983142 BQF983142 BGJ983142 AWN983142 AMR983142 ACV983142 SZ983142 JD983142 H983142 WVP917606 WLT917606 WBX917606 VSB917606 VIF917606 UYJ917606 UON917606 UER917606 TUV917606 TKZ917606 TBD917606 SRH917606 SHL917606 RXP917606 RNT917606 RDX917606 QUB917606 QKF917606 QAJ917606 PQN917606 PGR917606 OWV917606 OMZ917606 ODD917606 NTH917606 NJL917606 MZP917606 MPT917606 MFX917606 LWB917606 LMF917606 LCJ917606 KSN917606 KIR917606 JYV917606 JOZ917606 JFD917606 IVH917606 ILL917606 IBP917606 HRT917606 HHX917606 GYB917606 GOF917606 GEJ917606 FUN917606 FKR917606 FAV917606 EQZ917606 EHD917606 DXH917606 DNL917606 DDP917606 CTT917606 CJX917606 CAB917606 BQF917606 BGJ917606 AWN917606 AMR917606 ACV917606 SZ917606 JD917606 H917606 WVP852070 WLT852070 WBX852070 VSB852070 VIF852070 UYJ852070 UON852070 UER852070 TUV852070 TKZ852070 TBD852070 SRH852070 SHL852070 RXP852070 RNT852070 RDX852070 QUB852070 QKF852070 QAJ852070 PQN852070 PGR852070 OWV852070 OMZ852070 ODD852070 NTH852070 NJL852070 MZP852070 MPT852070 MFX852070 LWB852070 LMF852070 LCJ852070 KSN852070 KIR852070 JYV852070 JOZ852070 JFD852070 IVH852070 ILL852070 IBP852070 HRT852070 HHX852070 GYB852070 GOF852070 GEJ852070 FUN852070 FKR852070 FAV852070 EQZ852070 EHD852070 DXH852070 DNL852070 DDP852070 CTT852070 CJX852070 CAB852070 BQF852070 BGJ852070 AWN852070 AMR852070 ACV852070 SZ852070 JD852070 H852070 WVP786534 WLT786534 WBX786534 VSB786534 VIF786534 UYJ786534 UON786534 UER786534 TUV786534 TKZ786534 TBD786534 SRH786534 SHL786534 RXP786534 RNT786534 RDX786534 QUB786534 QKF786534 QAJ786534 PQN786534 PGR786534 OWV786534 OMZ786534 ODD786534 NTH786534 NJL786534 MZP786534 MPT786534 MFX786534 LWB786534 LMF786534 LCJ786534 KSN786534 KIR786534 JYV786534 JOZ786534 JFD786534 IVH786534 ILL786534 IBP786534 HRT786534 HHX786534 GYB786534 GOF786534 GEJ786534 FUN786534 FKR786534 FAV786534 EQZ786534 EHD786534 DXH786534 DNL786534 DDP786534 CTT786534 CJX786534 CAB786534 BQF786534 BGJ786534 AWN786534 AMR786534 ACV786534 SZ786534 JD786534 H786534 WVP720998 WLT720998 WBX720998 VSB720998 VIF720998 UYJ720998 UON720998 UER720998 TUV720998 TKZ720998 TBD720998 SRH720998 SHL720998 RXP720998 RNT720998 RDX720998 QUB720998 QKF720998 QAJ720998 PQN720998 PGR720998 OWV720998 OMZ720998 ODD720998 NTH720998 NJL720998 MZP720998 MPT720998 MFX720998 LWB720998 LMF720998 LCJ720998 KSN720998 KIR720998 JYV720998 JOZ720998 JFD720998 IVH720998 ILL720998 IBP720998 HRT720998 HHX720998 GYB720998 GOF720998 GEJ720998 FUN720998 FKR720998 FAV720998 EQZ720998 EHD720998 DXH720998 DNL720998 DDP720998 CTT720998 CJX720998 CAB720998 BQF720998 BGJ720998 AWN720998 AMR720998 ACV720998 SZ720998 JD720998 H720998 WVP655462 WLT655462 WBX655462 VSB655462 VIF655462 UYJ655462 UON655462 UER655462 TUV655462 TKZ655462 TBD655462 SRH655462 SHL655462 RXP655462 RNT655462 RDX655462 QUB655462 QKF655462 QAJ655462 PQN655462 PGR655462 OWV655462 OMZ655462 ODD655462 NTH655462 NJL655462 MZP655462 MPT655462 MFX655462 LWB655462 LMF655462 LCJ655462 KSN655462 KIR655462 JYV655462 JOZ655462 JFD655462 IVH655462 ILL655462 IBP655462 HRT655462 HHX655462 GYB655462 GOF655462 GEJ655462 FUN655462 FKR655462 FAV655462 EQZ655462 EHD655462 DXH655462 DNL655462 DDP655462 CTT655462 CJX655462 CAB655462 BQF655462 BGJ655462 AWN655462 AMR655462 ACV655462 SZ655462 JD655462 H655462 WVP589926 WLT589926 WBX589926 VSB589926 VIF589926 UYJ589926 UON589926 UER589926 TUV589926 TKZ589926 TBD589926 SRH589926 SHL589926 RXP589926 RNT589926 RDX589926 QUB589926 QKF589926 QAJ589926 PQN589926 PGR589926 OWV589926 OMZ589926 ODD589926 NTH589926 NJL589926 MZP589926 MPT589926 MFX589926 LWB589926 LMF589926 LCJ589926 KSN589926 KIR589926 JYV589926 JOZ589926 JFD589926 IVH589926 ILL589926 IBP589926 HRT589926 HHX589926 GYB589926 GOF589926 GEJ589926 FUN589926 FKR589926 FAV589926 EQZ589926 EHD589926 DXH589926 DNL589926 DDP589926 CTT589926 CJX589926 CAB589926 BQF589926 BGJ589926 AWN589926 AMR589926 ACV589926 SZ589926 JD589926 H589926 WVP524390 WLT524390 WBX524390 VSB524390 VIF524390 UYJ524390 UON524390 UER524390 TUV524390 TKZ524390 TBD524390 SRH524390 SHL524390 RXP524390 RNT524390 RDX524390 QUB524390 QKF524390 QAJ524390 PQN524390 PGR524390 OWV524390 OMZ524390 ODD524390 NTH524390 NJL524390 MZP524390 MPT524390 MFX524390 LWB524390 LMF524390 LCJ524390 KSN524390 KIR524390 JYV524390 JOZ524390 JFD524390 IVH524390 ILL524390 IBP524390 HRT524390 HHX524390 GYB524390 GOF524390 GEJ524390 FUN524390 FKR524390 FAV524390 EQZ524390 EHD524390 DXH524390 DNL524390 DDP524390 CTT524390 CJX524390 CAB524390 BQF524390 BGJ524390 AWN524390 AMR524390 ACV524390 SZ524390 JD524390 H524390 WVP458854 WLT458854 WBX458854 VSB458854 VIF458854 UYJ458854 UON458854 UER458854 TUV458854 TKZ458854 TBD458854 SRH458854 SHL458854 RXP458854 RNT458854 RDX458854 QUB458854 QKF458854 QAJ458854 PQN458854 PGR458854 OWV458854 OMZ458854 ODD458854 NTH458854 NJL458854 MZP458854 MPT458854 MFX458854 LWB458854 LMF458854 LCJ458854 KSN458854 KIR458854 JYV458854 JOZ458854 JFD458854 IVH458854 ILL458854 IBP458854 HRT458854 HHX458854 GYB458854 GOF458854 GEJ458854 FUN458854 FKR458854 FAV458854 EQZ458854 EHD458854 DXH458854 DNL458854 DDP458854 CTT458854 CJX458854 CAB458854 BQF458854 BGJ458854 AWN458854 AMR458854 ACV458854 SZ458854 JD458854 H458854 WVP393318 WLT393318 WBX393318 VSB393318 VIF393318 UYJ393318 UON393318 UER393318 TUV393318 TKZ393318 TBD393318 SRH393318 SHL393318 RXP393318 RNT393318 RDX393318 QUB393318 QKF393318 QAJ393318 PQN393318 PGR393318 OWV393318 OMZ393318 ODD393318 NTH393318 NJL393318 MZP393318 MPT393318 MFX393318 LWB393318 LMF393318 LCJ393318 KSN393318 KIR393318 JYV393318 JOZ393318 JFD393318 IVH393318 ILL393318 IBP393318 HRT393318 HHX393318 GYB393318 GOF393318 GEJ393318 FUN393318 FKR393318 FAV393318 EQZ393318 EHD393318 DXH393318 DNL393318 DDP393318 CTT393318 CJX393318 CAB393318 BQF393318 BGJ393318 AWN393318 AMR393318 ACV393318 SZ393318 JD393318 H393318 WVP327782 WLT327782 WBX327782 VSB327782 VIF327782 UYJ327782 UON327782 UER327782 TUV327782 TKZ327782 TBD327782 SRH327782 SHL327782 RXP327782 RNT327782 RDX327782 QUB327782 QKF327782 QAJ327782 PQN327782 PGR327782 OWV327782 OMZ327782 ODD327782 NTH327782 NJL327782 MZP327782 MPT327782 MFX327782 LWB327782 LMF327782 LCJ327782 KSN327782 KIR327782 JYV327782 JOZ327782 JFD327782 IVH327782 ILL327782 IBP327782 HRT327782 HHX327782 GYB327782 GOF327782 GEJ327782 FUN327782 FKR327782 FAV327782 EQZ327782 EHD327782 DXH327782 DNL327782 DDP327782 CTT327782 CJX327782 CAB327782 BQF327782 BGJ327782 AWN327782 AMR327782 ACV327782 SZ327782 JD327782 H327782 WVP262246 WLT262246 WBX262246 VSB262246 VIF262246 UYJ262246 UON262246 UER262246 TUV262246 TKZ262246 TBD262246 SRH262246 SHL262246 RXP262246 RNT262246 RDX262246 QUB262246 QKF262246 QAJ262246 PQN262246 PGR262246 OWV262246 OMZ262246 ODD262246 NTH262246 NJL262246 MZP262246 MPT262246 MFX262246 LWB262246 LMF262246 LCJ262246 KSN262246 KIR262246 JYV262246 JOZ262246 JFD262246 IVH262246 ILL262246 IBP262246 HRT262246 HHX262246 GYB262246 GOF262246 GEJ262246 FUN262246 FKR262246 FAV262246 EQZ262246 EHD262246 DXH262246 DNL262246 DDP262246 CTT262246 CJX262246 CAB262246 BQF262246 BGJ262246 AWN262246 AMR262246 ACV262246 SZ262246 JD262246 H262246 WVP196710 WLT196710 WBX196710 VSB196710 VIF196710 UYJ196710 UON196710 UER196710 TUV196710 TKZ196710 TBD196710 SRH196710 SHL196710 RXP196710 RNT196710 RDX196710 QUB196710 QKF196710 QAJ196710 PQN196710 PGR196710 OWV196710 OMZ196710 ODD196710 NTH196710 NJL196710 MZP196710 MPT196710 MFX196710 LWB196710 LMF196710 LCJ196710 KSN196710 KIR196710 JYV196710 JOZ196710 JFD196710 IVH196710 ILL196710 IBP196710 HRT196710 HHX196710 GYB196710 GOF196710 GEJ196710 FUN196710 FKR196710 FAV196710 EQZ196710 EHD196710 DXH196710 DNL196710 DDP196710 CTT196710 CJX196710 CAB196710 BQF196710 BGJ196710 AWN196710 AMR196710 ACV196710 SZ196710 JD196710 H196710 WVP131174 WLT131174 WBX131174 VSB131174 VIF131174 UYJ131174 UON131174 UER131174 TUV131174 TKZ131174 TBD131174 SRH131174 SHL131174 RXP131174 RNT131174 RDX131174 QUB131174 QKF131174 QAJ131174 PQN131174 PGR131174 OWV131174 OMZ131174 ODD131174 NTH131174 NJL131174 MZP131174 MPT131174 MFX131174 LWB131174 LMF131174 LCJ131174 KSN131174 KIR131174 JYV131174 JOZ131174 JFD131174 IVH131174 ILL131174 IBP131174 HRT131174 HHX131174 GYB131174 GOF131174 GEJ131174 FUN131174 FKR131174 FAV131174 EQZ131174 EHD131174 DXH131174 DNL131174 DDP131174 CTT131174 CJX131174 CAB131174 BQF131174 BGJ131174 AWN131174 AMR131174 ACV131174 SZ131174 JD131174 H131174 WVP65638 WLT65638 WBX65638 VSB65638 VIF65638 UYJ65638 UON65638 UER65638 TUV65638 TKZ65638 TBD65638 SRH65638 SHL65638 RXP65638 RNT65638 RDX65638 QUB65638 QKF65638 QAJ65638 PQN65638 PGR65638 OWV65638 OMZ65638 ODD65638 NTH65638 NJL65638 MZP65638 MPT65638 MFX65638 LWB65638 LMF65638 LCJ65638 KSN65638 KIR65638 JYV65638 JOZ65638 JFD65638 IVH65638 ILL65638 IBP65638 HRT65638 HHX65638 GYB65638 GOF65638 GEJ65638 FUN65638 FKR65638 FAV65638 EQZ65638 EHD65638 DXH65638 DNL65638 DDP65638 CTT65638 CJX65638 CAB65638 BQF65638 BGJ65638 AWN65638 AMR65638 ACV65638 SZ65638 JD65638 H65638 WVP102 WLT102 WBX102 VSB102 VIF102 UYJ102 UON102 UER102 TUV102 TKZ102 TBD102 SRH102 SHL102 RXP102 RNT102 RDX102 QUB102 QKF102 QAJ102 PQN102 PGR102 OWV102 OMZ102 ODD102 NTH102 NJL102 MZP102 MPT102 MFX102 LWB102 LMF102 LCJ102 KSN102 KIR102 JYV102 JOZ102 JFD102 IVH102 ILL102 IBP102 HRT102 HHX102 GYB102 GOF102 GEJ102 FUN102 FKR102 FAV102 EQZ102 EHD102 DXH102 DNL102 DDP102 CTT102 CJX102 CAB102 BQF102 BGJ102 AWN102 AMR102 ACV102 SZ102 JD102 H102 WVP983122 WLT983122 WBX983122 VSB983122 VIF983122 UYJ983122 UON983122 UER983122 TUV983122 TKZ983122 TBD983122 SRH983122 SHL983122 RXP983122 RNT983122 RDX983122 QUB983122 QKF983122 QAJ983122 PQN983122 PGR983122 OWV983122 OMZ983122 ODD983122 NTH983122 NJL983122 MZP983122 MPT983122 MFX983122 LWB983122 LMF983122 LCJ983122 KSN983122 KIR983122 JYV983122 JOZ983122 JFD983122 IVH983122 ILL983122 IBP983122 HRT983122 HHX983122 GYB983122 GOF983122 GEJ983122 FUN983122 FKR983122 FAV983122 EQZ983122 EHD983122 DXH983122 DNL983122 DDP983122 CTT983122 CJX983122 CAB983122 BQF983122 BGJ983122 AWN983122 AMR983122 ACV983122 SZ983122 JD983122 H983122 WVP917586 WLT917586 WBX917586 VSB917586 VIF917586 UYJ917586 UON917586 UER917586 TUV917586 TKZ917586 TBD917586 SRH917586 SHL917586 RXP917586 RNT917586 RDX917586 QUB917586 QKF917586 QAJ917586 PQN917586 PGR917586 OWV917586 OMZ917586 ODD917586 NTH917586 NJL917586 MZP917586 MPT917586 MFX917586 LWB917586 LMF917586 LCJ917586 KSN917586 KIR917586 JYV917586 JOZ917586 JFD917586 IVH917586 ILL917586 IBP917586 HRT917586 HHX917586 GYB917586 GOF917586 GEJ917586 FUN917586 FKR917586 FAV917586 EQZ917586 EHD917586 DXH917586 DNL917586 DDP917586 CTT917586 CJX917586 CAB917586 BQF917586 BGJ917586 AWN917586 AMR917586 ACV917586 SZ917586 JD917586 H917586 WVP852050 WLT852050 WBX852050 VSB852050 VIF852050 UYJ852050 UON852050 UER852050 TUV852050 TKZ852050 TBD852050 SRH852050 SHL852050 RXP852050 RNT852050 RDX852050 QUB852050 QKF852050 QAJ852050 PQN852050 PGR852050 OWV852050 OMZ852050 ODD852050 NTH852050 NJL852050 MZP852050 MPT852050 MFX852050 LWB852050 LMF852050 LCJ852050 KSN852050 KIR852050 JYV852050 JOZ852050 JFD852050 IVH852050 ILL852050 IBP852050 HRT852050 HHX852050 GYB852050 GOF852050 GEJ852050 FUN852050 FKR852050 FAV852050 EQZ852050 EHD852050 DXH852050 DNL852050 DDP852050 CTT852050 CJX852050 CAB852050 BQF852050 BGJ852050 AWN852050 AMR852050 ACV852050 SZ852050 JD852050 H852050 WVP786514 WLT786514 WBX786514 VSB786514 VIF786514 UYJ786514 UON786514 UER786514 TUV786514 TKZ786514 TBD786514 SRH786514 SHL786514 RXP786514 RNT786514 RDX786514 QUB786514 QKF786514 QAJ786514 PQN786514 PGR786514 OWV786514 OMZ786514 ODD786514 NTH786514 NJL786514 MZP786514 MPT786514 MFX786514 LWB786514 LMF786514 LCJ786514 KSN786514 KIR786514 JYV786514 JOZ786514 JFD786514 IVH786514 ILL786514 IBP786514 HRT786514 HHX786514 GYB786514 GOF786514 GEJ786514 FUN786514 FKR786514 FAV786514 EQZ786514 EHD786514 DXH786514 DNL786514 DDP786514 CTT786514 CJX786514 CAB786514 BQF786514 BGJ786514 AWN786514 AMR786514 ACV786514 SZ786514 JD786514 H786514 WVP720978 WLT720978 WBX720978 VSB720978 VIF720978 UYJ720978 UON720978 UER720978 TUV720978 TKZ720978 TBD720978 SRH720978 SHL720978 RXP720978 RNT720978 RDX720978 QUB720978 QKF720978 QAJ720978 PQN720978 PGR720978 OWV720978 OMZ720978 ODD720978 NTH720978 NJL720978 MZP720978 MPT720978 MFX720978 LWB720978 LMF720978 LCJ720978 KSN720978 KIR720978 JYV720978 JOZ720978 JFD720978 IVH720978 ILL720978 IBP720978 HRT720978 HHX720978 GYB720978 GOF720978 GEJ720978 FUN720978 FKR720978 FAV720978 EQZ720978 EHD720978 DXH720978 DNL720978 DDP720978 CTT720978 CJX720978 CAB720978 BQF720978 BGJ720978 AWN720978 AMR720978 ACV720978 SZ720978 JD720978 H720978 WVP655442 WLT655442 WBX655442 VSB655442 VIF655442 UYJ655442 UON655442 UER655442 TUV655442 TKZ655442 TBD655442 SRH655442 SHL655442 RXP655442 RNT655442 RDX655442 QUB655442 QKF655442 QAJ655442 PQN655442 PGR655442 OWV655442 OMZ655442 ODD655442 NTH655442 NJL655442 MZP655442 MPT655442 MFX655442 LWB655442 LMF655442 LCJ655442 KSN655442 KIR655442 JYV655442 JOZ655442 JFD655442 IVH655442 ILL655442 IBP655442 HRT655442 HHX655442 GYB655442 GOF655442 GEJ655442 FUN655442 FKR655442 FAV655442 EQZ655442 EHD655442 DXH655442 DNL655442 DDP655442 CTT655442 CJX655442 CAB655442 BQF655442 BGJ655442 AWN655442 AMR655442 ACV655442 SZ655442 JD655442 H655442 WVP589906 WLT589906 WBX589906 VSB589906 VIF589906 UYJ589906 UON589906 UER589906 TUV589906 TKZ589906 TBD589906 SRH589906 SHL589906 RXP589906 RNT589906 RDX589906 QUB589906 QKF589906 QAJ589906 PQN589906 PGR589906 OWV589906 OMZ589906 ODD589906 NTH589906 NJL589906 MZP589906 MPT589906 MFX589906 LWB589906 LMF589906 LCJ589906 KSN589906 KIR589906 JYV589906 JOZ589906 JFD589906 IVH589906 ILL589906 IBP589906 HRT589906 HHX589906 GYB589906 GOF589906 GEJ589906 FUN589906 FKR589906 FAV589906 EQZ589906 EHD589906 DXH589906 DNL589906 DDP589906 CTT589906 CJX589906 CAB589906 BQF589906 BGJ589906 AWN589906 AMR589906 ACV589906 SZ589906 JD589906 H589906 WVP524370 WLT524370 WBX524370 VSB524370 VIF524370 UYJ524370 UON524370 UER524370 TUV524370 TKZ524370 TBD524370 SRH524370 SHL524370 RXP524370 RNT524370 RDX524370 QUB524370 QKF524370 QAJ524370 PQN524370 PGR524370 OWV524370 OMZ524370 ODD524370 NTH524370 NJL524370 MZP524370 MPT524370 MFX524370 LWB524370 LMF524370 LCJ524370 KSN524370 KIR524370 JYV524370 JOZ524370 JFD524370 IVH524370 ILL524370 IBP524370 HRT524370 HHX524370 GYB524370 GOF524370 GEJ524370 FUN524370 FKR524370 FAV524370 EQZ524370 EHD524370 DXH524370 DNL524370 DDP524370 CTT524370 CJX524370 CAB524370 BQF524370 BGJ524370 AWN524370 AMR524370 ACV524370 SZ524370 JD524370 H524370 WVP458834 WLT458834 WBX458834 VSB458834 VIF458834 UYJ458834 UON458834 UER458834 TUV458834 TKZ458834 TBD458834 SRH458834 SHL458834 RXP458834 RNT458834 RDX458834 QUB458834 QKF458834 QAJ458834 PQN458834 PGR458834 OWV458834 OMZ458834 ODD458834 NTH458834 NJL458834 MZP458834 MPT458834 MFX458834 LWB458834 LMF458834 LCJ458834 KSN458834 KIR458834 JYV458834 JOZ458834 JFD458834 IVH458834 ILL458834 IBP458834 HRT458834 HHX458834 GYB458834 GOF458834 GEJ458834 FUN458834 FKR458834 FAV458834 EQZ458834 EHD458834 DXH458834 DNL458834 DDP458834 CTT458834 CJX458834 CAB458834 BQF458834 BGJ458834 AWN458834 AMR458834 ACV458834 SZ458834 JD458834 H458834 WVP393298 WLT393298 WBX393298 VSB393298 VIF393298 UYJ393298 UON393298 UER393298 TUV393298 TKZ393298 TBD393298 SRH393298 SHL393298 RXP393298 RNT393298 RDX393298 QUB393298 QKF393298 QAJ393298 PQN393298 PGR393298 OWV393298 OMZ393298 ODD393298 NTH393298 NJL393298 MZP393298 MPT393298 MFX393298 LWB393298 LMF393298 LCJ393298 KSN393298 KIR393298 JYV393298 JOZ393298 JFD393298 IVH393298 ILL393298 IBP393298 HRT393298 HHX393298 GYB393298 GOF393298 GEJ393298 FUN393298 FKR393298 FAV393298 EQZ393298 EHD393298 DXH393298 DNL393298 DDP393298 CTT393298 CJX393298 CAB393298 BQF393298 BGJ393298 AWN393298 AMR393298 ACV393298 SZ393298 JD393298 H393298 WVP327762 WLT327762 WBX327762 VSB327762 VIF327762 UYJ327762 UON327762 UER327762 TUV327762 TKZ327762 TBD327762 SRH327762 SHL327762 RXP327762 RNT327762 RDX327762 QUB327762 QKF327762 QAJ327762 PQN327762 PGR327762 OWV327762 OMZ327762 ODD327762 NTH327762 NJL327762 MZP327762 MPT327762 MFX327762 LWB327762 LMF327762 LCJ327762 KSN327762 KIR327762 JYV327762 JOZ327762 JFD327762 IVH327762 ILL327762 IBP327762 HRT327762 HHX327762 GYB327762 GOF327762 GEJ327762 FUN327762 FKR327762 FAV327762 EQZ327762 EHD327762 DXH327762 DNL327762 DDP327762 CTT327762 CJX327762 CAB327762 BQF327762 BGJ327762 AWN327762 AMR327762 ACV327762 SZ327762 JD327762 H327762 WVP262226 WLT262226 WBX262226 VSB262226 VIF262226 UYJ262226 UON262226 UER262226 TUV262226 TKZ262226 TBD262226 SRH262226 SHL262226 RXP262226 RNT262226 RDX262226 QUB262226 QKF262226 QAJ262226 PQN262226 PGR262226 OWV262226 OMZ262226 ODD262226 NTH262226 NJL262226 MZP262226 MPT262226 MFX262226 LWB262226 LMF262226 LCJ262226 KSN262226 KIR262226 JYV262226 JOZ262226 JFD262226 IVH262226 ILL262226 IBP262226 HRT262226 HHX262226 GYB262226 GOF262226 GEJ262226 FUN262226 FKR262226 FAV262226 EQZ262226 EHD262226 DXH262226 DNL262226 DDP262226 CTT262226 CJX262226 CAB262226 BQF262226 BGJ262226 AWN262226 AMR262226 ACV262226 SZ262226 JD262226 H262226 WVP196690 WLT196690 WBX196690 VSB196690 VIF196690 UYJ196690 UON196690 UER196690 TUV196690 TKZ196690 TBD196690 SRH196690 SHL196690 RXP196690 RNT196690 RDX196690 QUB196690 QKF196690 QAJ196690 PQN196690 PGR196690 OWV196690 OMZ196690 ODD196690 NTH196690 NJL196690 MZP196690 MPT196690 MFX196690 LWB196690 LMF196690 LCJ196690 KSN196690 KIR196690 JYV196690 JOZ196690 JFD196690 IVH196690 ILL196690 IBP196690 HRT196690 HHX196690 GYB196690 GOF196690 GEJ196690 FUN196690 FKR196690 FAV196690 EQZ196690 EHD196690 DXH196690 DNL196690 DDP196690 CTT196690 CJX196690 CAB196690 BQF196690 BGJ196690 AWN196690 AMR196690 ACV196690 SZ196690 JD196690 H196690 WVP131154 WLT131154 WBX131154 VSB131154 VIF131154 UYJ131154 UON131154 UER131154 TUV131154 TKZ131154 TBD131154 SRH131154 SHL131154 RXP131154 RNT131154 RDX131154 QUB131154 QKF131154 QAJ131154 PQN131154 PGR131154 OWV131154 OMZ131154 ODD131154 NTH131154 NJL131154 MZP131154 MPT131154 MFX131154 LWB131154 LMF131154 LCJ131154 KSN131154 KIR131154 JYV131154 JOZ131154 JFD131154 IVH131154 ILL131154 IBP131154 HRT131154 HHX131154 GYB131154 GOF131154 GEJ131154 FUN131154 FKR131154 FAV131154 EQZ131154 EHD131154 DXH131154 DNL131154 DDP131154 CTT131154 CJX131154 CAB131154 BQF131154 BGJ131154 AWN131154 AMR131154 ACV131154 SZ131154 JD131154 H131154 WVP65618 WLT65618 WBX65618 VSB65618 VIF65618 UYJ65618 UON65618 UER65618 TUV65618 TKZ65618 TBD65618 SRH65618 SHL65618 RXP65618 RNT65618 RDX65618 QUB65618 QKF65618 QAJ65618 PQN65618 PGR65618 OWV65618 OMZ65618 ODD65618 NTH65618 NJL65618 MZP65618 MPT65618 MFX65618 LWB65618 LMF65618 LCJ65618 KSN65618 KIR65618 JYV65618 JOZ65618 JFD65618 IVH65618 ILL65618 IBP65618 HRT65618 HHX65618 GYB65618 GOF65618 GEJ65618 FUN65618 FKR65618 FAV65618 EQZ65618 EHD65618 DXH65618 DNL65618 DDP65618 CTT65618 CJX65618 CAB65618 BQF65618 BGJ65618 AWN65618 AMR65618 ACV65618 SZ65618 JD65618 H65618 WVP80 WLT80 WBX80 VSB80 VIF80 UYJ80 UON80 UER80 TUV80 TKZ80 TBD80 SRH80 SHL80 RXP80 RNT80 RDX80 QUB80 QKF80 QAJ80 PQN80 PGR80 OWV80 OMZ80 ODD80 NTH80 NJL80 MZP80 MPT80 MFX80 LWB80 LMF80 LCJ80 KSN80 KIR80 JYV80 JOZ80 JFD80 IVH80 ILL80 IBP80 HRT80 HHX80 GYB80 GOF80 GEJ80 FUN80 FKR80 FAV80 EQZ80 EHD80 DXH80 DNL80 DDP80 CTT80 CJX80 CAB80 BQF80 BGJ80 AWN80 AMR80 ACV80 SZ80 JD80 H80 WVQ983117:WVQ983120 WLU983117:WLU983120 WBY983117:WBY983120 VSC983117:VSC983120 VIG983117:VIG983120 UYK983117:UYK983120 UOO983117:UOO983120 UES983117:UES983120 TUW983117:TUW983120 TLA983117:TLA983120 TBE983117:TBE983120 SRI983117:SRI983120 SHM983117:SHM983120 RXQ983117:RXQ983120 RNU983117:RNU983120 RDY983117:RDY983120 QUC983117:QUC983120 QKG983117:QKG983120 QAK983117:QAK983120 PQO983117:PQO983120 PGS983117:PGS983120 OWW983117:OWW983120 ONA983117:ONA983120 ODE983117:ODE983120 NTI983117:NTI983120 NJM983117:NJM983120 MZQ983117:MZQ983120 MPU983117:MPU983120 MFY983117:MFY983120 LWC983117:LWC983120 LMG983117:LMG983120 LCK983117:LCK983120 KSO983117:KSO983120 KIS983117:KIS983120 JYW983117:JYW983120 JPA983117:JPA983120 JFE983117:JFE983120 IVI983117:IVI983120 ILM983117:ILM983120 IBQ983117:IBQ983120 HRU983117:HRU983120 HHY983117:HHY983120 GYC983117:GYC983120 GOG983117:GOG983120 GEK983117:GEK983120 FUO983117:FUO983120 FKS983117:FKS983120 FAW983117:FAW983120 ERA983117:ERA983120 EHE983117:EHE983120 DXI983117:DXI983120 DNM983117:DNM983120 DDQ983117:DDQ983120 CTU983117:CTU983120 CJY983117:CJY983120 CAC983117:CAC983120 BQG983117:BQG983120 BGK983117:BGK983120 AWO983117:AWO983120 AMS983117:AMS983120 ACW983117:ACW983120 TA983117:TA983120 JE983117:JE983120 I983117:I983120 WVQ917581:WVQ917584 WLU917581:WLU917584 WBY917581:WBY917584 VSC917581:VSC917584 VIG917581:VIG917584 UYK917581:UYK917584 UOO917581:UOO917584 UES917581:UES917584 TUW917581:TUW917584 TLA917581:TLA917584 TBE917581:TBE917584 SRI917581:SRI917584 SHM917581:SHM917584 RXQ917581:RXQ917584 RNU917581:RNU917584 RDY917581:RDY917584 QUC917581:QUC917584 QKG917581:QKG917584 QAK917581:QAK917584 PQO917581:PQO917584 PGS917581:PGS917584 OWW917581:OWW917584 ONA917581:ONA917584 ODE917581:ODE917584 NTI917581:NTI917584 NJM917581:NJM917584 MZQ917581:MZQ917584 MPU917581:MPU917584 MFY917581:MFY917584 LWC917581:LWC917584 LMG917581:LMG917584 LCK917581:LCK917584 KSO917581:KSO917584 KIS917581:KIS917584 JYW917581:JYW917584 JPA917581:JPA917584 JFE917581:JFE917584 IVI917581:IVI917584 ILM917581:ILM917584 IBQ917581:IBQ917584 HRU917581:HRU917584 HHY917581:HHY917584 GYC917581:GYC917584 GOG917581:GOG917584 GEK917581:GEK917584 FUO917581:FUO917584 FKS917581:FKS917584 FAW917581:FAW917584 ERA917581:ERA917584 EHE917581:EHE917584 DXI917581:DXI917584 DNM917581:DNM917584 DDQ917581:DDQ917584 CTU917581:CTU917584 CJY917581:CJY917584 CAC917581:CAC917584 BQG917581:BQG917584 BGK917581:BGK917584 AWO917581:AWO917584 AMS917581:AMS917584 ACW917581:ACW917584 TA917581:TA917584 JE917581:JE917584 I917581:I917584 WVQ852045:WVQ852048 WLU852045:WLU852048 WBY852045:WBY852048 VSC852045:VSC852048 VIG852045:VIG852048 UYK852045:UYK852048 UOO852045:UOO852048 UES852045:UES852048 TUW852045:TUW852048 TLA852045:TLA852048 TBE852045:TBE852048 SRI852045:SRI852048 SHM852045:SHM852048 RXQ852045:RXQ852048 RNU852045:RNU852048 RDY852045:RDY852048 QUC852045:QUC852048 QKG852045:QKG852048 QAK852045:QAK852048 PQO852045:PQO852048 PGS852045:PGS852048 OWW852045:OWW852048 ONA852045:ONA852048 ODE852045:ODE852048 NTI852045:NTI852048 NJM852045:NJM852048 MZQ852045:MZQ852048 MPU852045:MPU852048 MFY852045:MFY852048 LWC852045:LWC852048 LMG852045:LMG852048 LCK852045:LCK852048 KSO852045:KSO852048 KIS852045:KIS852048 JYW852045:JYW852048 JPA852045:JPA852048 JFE852045:JFE852048 IVI852045:IVI852048 ILM852045:ILM852048 IBQ852045:IBQ852048 HRU852045:HRU852048 HHY852045:HHY852048 GYC852045:GYC852048 GOG852045:GOG852048 GEK852045:GEK852048 FUO852045:FUO852048 FKS852045:FKS852048 FAW852045:FAW852048 ERA852045:ERA852048 EHE852045:EHE852048 DXI852045:DXI852048 DNM852045:DNM852048 DDQ852045:DDQ852048 CTU852045:CTU852048 CJY852045:CJY852048 CAC852045:CAC852048 BQG852045:BQG852048 BGK852045:BGK852048 AWO852045:AWO852048 AMS852045:AMS852048 ACW852045:ACW852048 TA852045:TA852048 JE852045:JE852048 I852045:I852048 WVQ786509:WVQ786512 WLU786509:WLU786512 WBY786509:WBY786512 VSC786509:VSC786512 VIG786509:VIG786512 UYK786509:UYK786512 UOO786509:UOO786512 UES786509:UES786512 TUW786509:TUW786512 TLA786509:TLA786512 TBE786509:TBE786512 SRI786509:SRI786512 SHM786509:SHM786512 RXQ786509:RXQ786512 RNU786509:RNU786512 RDY786509:RDY786512 QUC786509:QUC786512 QKG786509:QKG786512 QAK786509:QAK786512 PQO786509:PQO786512 PGS786509:PGS786512 OWW786509:OWW786512 ONA786509:ONA786512 ODE786509:ODE786512 NTI786509:NTI786512 NJM786509:NJM786512 MZQ786509:MZQ786512 MPU786509:MPU786512 MFY786509:MFY786512 LWC786509:LWC786512 LMG786509:LMG786512 LCK786509:LCK786512 KSO786509:KSO786512 KIS786509:KIS786512 JYW786509:JYW786512 JPA786509:JPA786512 JFE786509:JFE786512 IVI786509:IVI786512 ILM786509:ILM786512 IBQ786509:IBQ786512 HRU786509:HRU786512 HHY786509:HHY786512 GYC786509:GYC786512 GOG786509:GOG786512 GEK786509:GEK786512 FUO786509:FUO786512 FKS786509:FKS786512 FAW786509:FAW786512 ERA786509:ERA786512 EHE786509:EHE786512 DXI786509:DXI786512 DNM786509:DNM786512 DDQ786509:DDQ786512 CTU786509:CTU786512 CJY786509:CJY786512 CAC786509:CAC786512 BQG786509:BQG786512 BGK786509:BGK786512 AWO786509:AWO786512 AMS786509:AMS786512 ACW786509:ACW786512 TA786509:TA786512 JE786509:JE786512 I786509:I786512 WVQ720973:WVQ720976 WLU720973:WLU720976 WBY720973:WBY720976 VSC720973:VSC720976 VIG720973:VIG720976 UYK720973:UYK720976 UOO720973:UOO720976 UES720973:UES720976 TUW720973:TUW720976 TLA720973:TLA720976 TBE720973:TBE720976 SRI720973:SRI720976 SHM720973:SHM720976 RXQ720973:RXQ720976 RNU720973:RNU720976 RDY720973:RDY720976 QUC720973:QUC720976 QKG720973:QKG720976 QAK720973:QAK720976 PQO720973:PQO720976 PGS720973:PGS720976 OWW720973:OWW720976 ONA720973:ONA720976 ODE720973:ODE720976 NTI720973:NTI720976 NJM720973:NJM720976 MZQ720973:MZQ720976 MPU720973:MPU720976 MFY720973:MFY720976 LWC720973:LWC720976 LMG720973:LMG720976 LCK720973:LCK720976 KSO720973:KSO720976 KIS720973:KIS720976 JYW720973:JYW720976 JPA720973:JPA720976 JFE720973:JFE720976 IVI720973:IVI720976 ILM720973:ILM720976 IBQ720973:IBQ720976 HRU720973:HRU720976 HHY720973:HHY720976 GYC720973:GYC720976 GOG720973:GOG720976 GEK720973:GEK720976 FUO720973:FUO720976 FKS720973:FKS720976 FAW720973:FAW720976 ERA720973:ERA720976 EHE720973:EHE720976 DXI720973:DXI720976 DNM720973:DNM720976 DDQ720973:DDQ720976 CTU720973:CTU720976 CJY720973:CJY720976 CAC720973:CAC720976 BQG720973:BQG720976 BGK720973:BGK720976 AWO720973:AWO720976 AMS720973:AMS720976 ACW720973:ACW720976 TA720973:TA720976 JE720973:JE720976 I720973:I720976 WVQ655437:WVQ655440 WLU655437:WLU655440 WBY655437:WBY655440 VSC655437:VSC655440 VIG655437:VIG655440 UYK655437:UYK655440 UOO655437:UOO655440 UES655437:UES655440 TUW655437:TUW655440 TLA655437:TLA655440 TBE655437:TBE655440 SRI655437:SRI655440 SHM655437:SHM655440 RXQ655437:RXQ655440 RNU655437:RNU655440 RDY655437:RDY655440 QUC655437:QUC655440 QKG655437:QKG655440 QAK655437:QAK655440 PQO655437:PQO655440 PGS655437:PGS655440 OWW655437:OWW655440 ONA655437:ONA655440 ODE655437:ODE655440 NTI655437:NTI655440 NJM655437:NJM655440 MZQ655437:MZQ655440 MPU655437:MPU655440 MFY655437:MFY655440 LWC655437:LWC655440 LMG655437:LMG655440 LCK655437:LCK655440 KSO655437:KSO655440 KIS655437:KIS655440 JYW655437:JYW655440 JPA655437:JPA655440 JFE655437:JFE655440 IVI655437:IVI655440 ILM655437:ILM655440 IBQ655437:IBQ655440 HRU655437:HRU655440 HHY655437:HHY655440 GYC655437:GYC655440 GOG655437:GOG655440 GEK655437:GEK655440 FUO655437:FUO655440 FKS655437:FKS655440 FAW655437:FAW655440 ERA655437:ERA655440 EHE655437:EHE655440 DXI655437:DXI655440 DNM655437:DNM655440 DDQ655437:DDQ655440 CTU655437:CTU655440 CJY655437:CJY655440 CAC655437:CAC655440 BQG655437:BQG655440 BGK655437:BGK655440 AWO655437:AWO655440 AMS655437:AMS655440 ACW655437:ACW655440 TA655437:TA655440 JE655437:JE655440 I655437:I655440 WVQ589901:WVQ589904 WLU589901:WLU589904 WBY589901:WBY589904 VSC589901:VSC589904 VIG589901:VIG589904 UYK589901:UYK589904 UOO589901:UOO589904 UES589901:UES589904 TUW589901:TUW589904 TLA589901:TLA589904 TBE589901:TBE589904 SRI589901:SRI589904 SHM589901:SHM589904 RXQ589901:RXQ589904 RNU589901:RNU589904 RDY589901:RDY589904 QUC589901:QUC589904 QKG589901:QKG589904 QAK589901:QAK589904 PQO589901:PQO589904 PGS589901:PGS589904 OWW589901:OWW589904 ONA589901:ONA589904 ODE589901:ODE589904 NTI589901:NTI589904 NJM589901:NJM589904 MZQ589901:MZQ589904 MPU589901:MPU589904 MFY589901:MFY589904 LWC589901:LWC589904 LMG589901:LMG589904 LCK589901:LCK589904 KSO589901:KSO589904 KIS589901:KIS589904 JYW589901:JYW589904 JPA589901:JPA589904 JFE589901:JFE589904 IVI589901:IVI589904 ILM589901:ILM589904 IBQ589901:IBQ589904 HRU589901:HRU589904 HHY589901:HHY589904 GYC589901:GYC589904 GOG589901:GOG589904 GEK589901:GEK589904 FUO589901:FUO589904 FKS589901:FKS589904 FAW589901:FAW589904 ERA589901:ERA589904 EHE589901:EHE589904 DXI589901:DXI589904 DNM589901:DNM589904 DDQ589901:DDQ589904 CTU589901:CTU589904 CJY589901:CJY589904 CAC589901:CAC589904 BQG589901:BQG589904 BGK589901:BGK589904 AWO589901:AWO589904 AMS589901:AMS589904 ACW589901:ACW589904 TA589901:TA589904 JE589901:JE589904 I589901:I589904 WVQ524365:WVQ524368 WLU524365:WLU524368 WBY524365:WBY524368 VSC524365:VSC524368 VIG524365:VIG524368 UYK524365:UYK524368 UOO524365:UOO524368 UES524365:UES524368 TUW524365:TUW524368 TLA524365:TLA524368 TBE524365:TBE524368 SRI524365:SRI524368 SHM524365:SHM524368 RXQ524365:RXQ524368 RNU524365:RNU524368 RDY524365:RDY524368 QUC524365:QUC524368 QKG524365:QKG524368 QAK524365:QAK524368 PQO524365:PQO524368 PGS524365:PGS524368 OWW524365:OWW524368 ONA524365:ONA524368 ODE524365:ODE524368 NTI524365:NTI524368 NJM524365:NJM524368 MZQ524365:MZQ524368 MPU524365:MPU524368 MFY524365:MFY524368 LWC524365:LWC524368 LMG524365:LMG524368 LCK524365:LCK524368 KSO524365:KSO524368 KIS524365:KIS524368 JYW524365:JYW524368 JPA524365:JPA524368 JFE524365:JFE524368 IVI524365:IVI524368 ILM524365:ILM524368 IBQ524365:IBQ524368 HRU524365:HRU524368 HHY524365:HHY524368 GYC524365:GYC524368 GOG524365:GOG524368 GEK524365:GEK524368 FUO524365:FUO524368 FKS524365:FKS524368 FAW524365:FAW524368 ERA524365:ERA524368 EHE524365:EHE524368 DXI524365:DXI524368 DNM524365:DNM524368 DDQ524365:DDQ524368 CTU524365:CTU524368 CJY524365:CJY524368 CAC524365:CAC524368 BQG524365:BQG524368 BGK524365:BGK524368 AWO524365:AWO524368 AMS524365:AMS524368 ACW524365:ACW524368 TA524365:TA524368 JE524365:JE524368 I524365:I524368 WVQ458829:WVQ458832 WLU458829:WLU458832 WBY458829:WBY458832 VSC458829:VSC458832 VIG458829:VIG458832 UYK458829:UYK458832 UOO458829:UOO458832 UES458829:UES458832 TUW458829:TUW458832 TLA458829:TLA458832 TBE458829:TBE458832 SRI458829:SRI458832 SHM458829:SHM458832 RXQ458829:RXQ458832 RNU458829:RNU458832 RDY458829:RDY458832 QUC458829:QUC458832 QKG458829:QKG458832 QAK458829:QAK458832 PQO458829:PQO458832 PGS458829:PGS458832 OWW458829:OWW458832 ONA458829:ONA458832 ODE458829:ODE458832 NTI458829:NTI458832 NJM458829:NJM458832 MZQ458829:MZQ458832 MPU458829:MPU458832 MFY458829:MFY458832 LWC458829:LWC458832 LMG458829:LMG458832 LCK458829:LCK458832 KSO458829:KSO458832 KIS458829:KIS458832 JYW458829:JYW458832 JPA458829:JPA458832 JFE458829:JFE458832 IVI458829:IVI458832 ILM458829:ILM458832 IBQ458829:IBQ458832 HRU458829:HRU458832 HHY458829:HHY458832 GYC458829:GYC458832 GOG458829:GOG458832 GEK458829:GEK458832 FUO458829:FUO458832 FKS458829:FKS458832 FAW458829:FAW458832 ERA458829:ERA458832 EHE458829:EHE458832 DXI458829:DXI458832 DNM458829:DNM458832 DDQ458829:DDQ458832 CTU458829:CTU458832 CJY458829:CJY458832 CAC458829:CAC458832 BQG458829:BQG458832 BGK458829:BGK458832 AWO458829:AWO458832 AMS458829:AMS458832 ACW458829:ACW458832 TA458829:TA458832 JE458829:JE458832 I458829:I458832 WVQ393293:WVQ393296 WLU393293:WLU393296 WBY393293:WBY393296 VSC393293:VSC393296 VIG393293:VIG393296 UYK393293:UYK393296 UOO393293:UOO393296 UES393293:UES393296 TUW393293:TUW393296 TLA393293:TLA393296 TBE393293:TBE393296 SRI393293:SRI393296 SHM393293:SHM393296 RXQ393293:RXQ393296 RNU393293:RNU393296 RDY393293:RDY393296 QUC393293:QUC393296 QKG393293:QKG393296 QAK393293:QAK393296 PQO393293:PQO393296 PGS393293:PGS393296 OWW393293:OWW393296 ONA393293:ONA393296 ODE393293:ODE393296 NTI393293:NTI393296 NJM393293:NJM393296 MZQ393293:MZQ393296 MPU393293:MPU393296 MFY393293:MFY393296 LWC393293:LWC393296 LMG393293:LMG393296 LCK393293:LCK393296 KSO393293:KSO393296 KIS393293:KIS393296 JYW393293:JYW393296 JPA393293:JPA393296 JFE393293:JFE393296 IVI393293:IVI393296 ILM393293:ILM393296 IBQ393293:IBQ393296 HRU393293:HRU393296 HHY393293:HHY393296 GYC393293:GYC393296 GOG393293:GOG393296 GEK393293:GEK393296 FUO393293:FUO393296 FKS393293:FKS393296 FAW393293:FAW393296 ERA393293:ERA393296 EHE393293:EHE393296 DXI393293:DXI393296 DNM393293:DNM393296 DDQ393293:DDQ393296 CTU393293:CTU393296 CJY393293:CJY393296 CAC393293:CAC393296 BQG393293:BQG393296 BGK393293:BGK393296 AWO393293:AWO393296 AMS393293:AMS393296 ACW393293:ACW393296 TA393293:TA393296 JE393293:JE393296 I393293:I393296 WVQ327757:WVQ327760 WLU327757:WLU327760 WBY327757:WBY327760 VSC327757:VSC327760 VIG327757:VIG327760 UYK327757:UYK327760 UOO327757:UOO327760 UES327757:UES327760 TUW327757:TUW327760 TLA327757:TLA327760 TBE327757:TBE327760 SRI327757:SRI327760 SHM327757:SHM327760 RXQ327757:RXQ327760 RNU327757:RNU327760 RDY327757:RDY327760 QUC327757:QUC327760 QKG327757:QKG327760 QAK327757:QAK327760 PQO327757:PQO327760 PGS327757:PGS327760 OWW327757:OWW327760 ONA327757:ONA327760 ODE327757:ODE327760 NTI327757:NTI327760 NJM327757:NJM327760 MZQ327757:MZQ327760 MPU327757:MPU327760 MFY327757:MFY327760 LWC327757:LWC327760 LMG327757:LMG327760 LCK327757:LCK327760 KSO327757:KSO327760 KIS327757:KIS327760 JYW327757:JYW327760 JPA327757:JPA327760 JFE327757:JFE327760 IVI327757:IVI327760 ILM327757:ILM327760 IBQ327757:IBQ327760 HRU327757:HRU327760 HHY327757:HHY327760 GYC327757:GYC327760 GOG327757:GOG327760 GEK327757:GEK327760 FUO327757:FUO327760 FKS327757:FKS327760 FAW327757:FAW327760 ERA327757:ERA327760 EHE327757:EHE327760 DXI327757:DXI327760 DNM327757:DNM327760 DDQ327757:DDQ327760 CTU327757:CTU327760 CJY327757:CJY327760 CAC327757:CAC327760 BQG327757:BQG327760 BGK327757:BGK327760 AWO327757:AWO327760 AMS327757:AMS327760 ACW327757:ACW327760 TA327757:TA327760 JE327757:JE327760 I327757:I327760 WVQ262221:WVQ262224 WLU262221:WLU262224 WBY262221:WBY262224 VSC262221:VSC262224 VIG262221:VIG262224 UYK262221:UYK262224 UOO262221:UOO262224 UES262221:UES262224 TUW262221:TUW262224 TLA262221:TLA262224 TBE262221:TBE262224 SRI262221:SRI262224 SHM262221:SHM262224 RXQ262221:RXQ262224 RNU262221:RNU262224 RDY262221:RDY262224 QUC262221:QUC262224 QKG262221:QKG262224 QAK262221:QAK262224 PQO262221:PQO262224 PGS262221:PGS262224 OWW262221:OWW262224 ONA262221:ONA262224 ODE262221:ODE262224 NTI262221:NTI262224 NJM262221:NJM262224 MZQ262221:MZQ262224 MPU262221:MPU262224 MFY262221:MFY262224 LWC262221:LWC262224 LMG262221:LMG262224 LCK262221:LCK262224 KSO262221:KSO262224 KIS262221:KIS262224 JYW262221:JYW262224 JPA262221:JPA262224 JFE262221:JFE262224 IVI262221:IVI262224 ILM262221:ILM262224 IBQ262221:IBQ262224 HRU262221:HRU262224 HHY262221:HHY262224 GYC262221:GYC262224 GOG262221:GOG262224 GEK262221:GEK262224 FUO262221:FUO262224 FKS262221:FKS262224 FAW262221:FAW262224 ERA262221:ERA262224 EHE262221:EHE262224 DXI262221:DXI262224 DNM262221:DNM262224 DDQ262221:DDQ262224 CTU262221:CTU262224 CJY262221:CJY262224 CAC262221:CAC262224 BQG262221:BQG262224 BGK262221:BGK262224 AWO262221:AWO262224 AMS262221:AMS262224 ACW262221:ACW262224 TA262221:TA262224 JE262221:JE262224 I262221:I262224 WVQ196685:WVQ196688 WLU196685:WLU196688 WBY196685:WBY196688 VSC196685:VSC196688 VIG196685:VIG196688 UYK196685:UYK196688 UOO196685:UOO196688 UES196685:UES196688 TUW196685:TUW196688 TLA196685:TLA196688 TBE196685:TBE196688 SRI196685:SRI196688 SHM196685:SHM196688 RXQ196685:RXQ196688 RNU196685:RNU196688 RDY196685:RDY196688 QUC196685:QUC196688 QKG196685:QKG196688 QAK196685:QAK196688 PQO196685:PQO196688 PGS196685:PGS196688 OWW196685:OWW196688 ONA196685:ONA196688 ODE196685:ODE196688 NTI196685:NTI196688 NJM196685:NJM196688 MZQ196685:MZQ196688 MPU196685:MPU196688 MFY196685:MFY196688 LWC196685:LWC196688 LMG196685:LMG196688 LCK196685:LCK196688 KSO196685:KSO196688 KIS196685:KIS196688 JYW196685:JYW196688 JPA196685:JPA196688 JFE196685:JFE196688 IVI196685:IVI196688 ILM196685:ILM196688 IBQ196685:IBQ196688 HRU196685:HRU196688 HHY196685:HHY196688 GYC196685:GYC196688 GOG196685:GOG196688 GEK196685:GEK196688 FUO196685:FUO196688 FKS196685:FKS196688 FAW196685:FAW196688 ERA196685:ERA196688 EHE196685:EHE196688 DXI196685:DXI196688 DNM196685:DNM196688 DDQ196685:DDQ196688 CTU196685:CTU196688 CJY196685:CJY196688 CAC196685:CAC196688 BQG196685:BQG196688 BGK196685:BGK196688 AWO196685:AWO196688 AMS196685:AMS196688 ACW196685:ACW196688 TA196685:TA196688 JE196685:JE196688 I196685:I196688 WVQ131149:WVQ131152 WLU131149:WLU131152 WBY131149:WBY131152 VSC131149:VSC131152 VIG131149:VIG131152 UYK131149:UYK131152 UOO131149:UOO131152 UES131149:UES131152 TUW131149:TUW131152 TLA131149:TLA131152 TBE131149:TBE131152 SRI131149:SRI131152 SHM131149:SHM131152 RXQ131149:RXQ131152 RNU131149:RNU131152 RDY131149:RDY131152 QUC131149:QUC131152 QKG131149:QKG131152 QAK131149:QAK131152 PQO131149:PQO131152 PGS131149:PGS131152 OWW131149:OWW131152 ONA131149:ONA131152 ODE131149:ODE131152 NTI131149:NTI131152 NJM131149:NJM131152 MZQ131149:MZQ131152 MPU131149:MPU131152 MFY131149:MFY131152 LWC131149:LWC131152 LMG131149:LMG131152 LCK131149:LCK131152 KSO131149:KSO131152 KIS131149:KIS131152 JYW131149:JYW131152 JPA131149:JPA131152 JFE131149:JFE131152 IVI131149:IVI131152 ILM131149:ILM131152 IBQ131149:IBQ131152 HRU131149:HRU131152 HHY131149:HHY131152 GYC131149:GYC131152 GOG131149:GOG131152 GEK131149:GEK131152 FUO131149:FUO131152 FKS131149:FKS131152 FAW131149:FAW131152 ERA131149:ERA131152 EHE131149:EHE131152 DXI131149:DXI131152 DNM131149:DNM131152 DDQ131149:DDQ131152 CTU131149:CTU131152 CJY131149:CJY131152 CAC131149:CAC131152 BQG131149:BQG131152 BGK131149:BGK131152 AWO131149:AWO131152 AMS131149:AMS131152 ACW131149:ACW131152 TA131149:TA131152 JE131149:JE131152 I131149:I131152 WVQ65613:WVQ65616 WLU65613:WLU65616 WBY65613:WBY65616 VSC65613:VSC65616 VIG65613:VIG65616 UYK65613:UYK65616 UOO65613:UOO65616 UES65613:UES65616 TUW65613:TUW65616 TLA65613:TLA65616 TBE65613:TBE65616 SRI65613:SRI65616 SHM65613:SHM65616 RXQ65613:RXQ65616 RNU65613:RNU65616 RDY65613:RDY65616 QUC65613:QUC65616 QKG65613:QKG65616 QAK65613:QAK65616 PQO65613:PQO65616 PGS65613:PGS65616 OWW65613:OWW65616 ONA65613:ONA65616 ODE65613:ODE65616 NTI65613:NTI65616 NJM65613:NJM65616 MZQ65613:MZQ65616 MPU65613:MPU65616 MFY65613:MFY65616 LWC65613:LWC65616 LMG65613:LMG65616 LCK65613:LCK65616 KSO65613:KSO65616 KIS65613:KIS65616 JYW65613:JYW65616 JPA65613:JPA65616 JFE65613:JFE65616 IVI65613:IVI65616 ILM65613:ILM65616 IBQ65613:IBQ65616 HRU65613:HRU65616 HHY65613:HHY65616 GYC65613:GYC65616 GOG65613:GOG65616 GEK65613:GEK65616 FUO65613:FUO65616 FKS65613:FKS65616 FAW65613:FAW65616 ERA65613:ERA65616 EHE65613:EHE65616 DXI65613:DXI65616 DNM65613:DNM65616 DDQ65613:DDQ65616 CTU65613:CTU65616 CJY65613:CJY65616 CAC65613:CAC65616 BQG65613:BQG65616 BGK65613:BGK65616 AWO65613:AWO65616 AMS65613:AMS65616 ACW65613:ACW65616 TA65613:TA65616 JE65613:JE65616 I65613:I65616 WVQ75:WVQ78 WLU75:WLU78 WBY75:WBY78 VSC75:VSC78 VIG75:VIG78 UYK75:UYK78 UOO75:UOO78 UES75:UES78 TUW75:TUW78 TLA75:TLA78 TBE75:TBE78 SRI75:SRI78 SHM75:SHM78 RXQ75:RXQ78 RNU75:RNU78 RDY75:RDY78 QUC75:QUC78 QKG75:QKG78 QAK75:QAK78 PQO75:PQO78 PGS75:PGS78 OWW75:OWW78 ONA75:ONA78 ODE75:ODE78 NTI75:NTI78 NJM75:NJM78 MZQ75:MZQ78 MPU75:MPU78 MFY75:MFY78 LWC75:LWC78 LMG75:LMG78 LCK75:LCK78 KSO75:KSO78 KIS75:KIS78 JYW75:JYW78 JPA75:JPA78 JFE75:JFE78 IVI75:IVI78 ILM75:ILM78 IBQ75:IBQ78 HRU75:HRU78 HHY75:HHY78 GYC75:GYC78 GOG75:GOG78 GEK75:GEK78 FUO75:FUO78 FKS75:FKS78 FAW75:FAW78 ERA75:ERA78 EHE75:EHE78 DXI75:DXI78 DNM75:DNM78 DDQ75:DDQ78 CTU75:CTU78 CJY75:CJY78 CAC75:CAC78 BQG75:BQG78 BGK75:BGK78 AWO75:AWO78 AMS75:AMS78 ACW75:ACW78">
      <formula1>$N$74:$O$74</formula1>
    </dataValidation>
    <dataValidation type="list" allowBlank="1" showInputMessage="1" showErrorMessage="1" sqref="N53 JJ53 TF53 ADB53 AMX53 AWT53 BGP53 BQL53 CAH53 CKD53 CTZ53 DDV53 DNR53 DXN53 EHJ53 ERF53 FBB53 FKX53 FUT53 GEP53 GOL53 GYH53 HID53 HRZ53 IBV53 ILR53 IVN53 JFJ53 JPF53 JZB53 KIX53 KST53 LCP53 LML53 LWH53 MGD53 MPZ53 MZV53 NJR53 NTN53 ODJ53 ONF53 OXB53 PGX53 PQT53 QAP53 QKL53 QUH53 RED53 RNZ53 RXV53 SHR53 SRN53 TBJ53 TLF53 TVB53 UEX53 UOT53 UYP53 VIL53 VSH53 WCD53 WLZ53 WVV53 N65592 JJ65592 TF65592 ADB65592 AMX65592 AWT65592 BGP65592 BQL65592 CAH65592 CKD65592 CTZ65592 DDV65592 DNR65592 DXN65592 EHJ65592 ERF65592 FBB65592 FKX65592 FUT65592 GEP65592 GOL65592 GYH65592 HID65592 HRZ65592 IBV65592 ILR65592 IVN65592 JFJ65592 JPF65592 JZB65592 KIX65592 KST65592 LCP65592 LML65592 LWH65592 MGD65592 MPZ65592 MZV65592 NJR65592 NTN65592 ODJ65592 ONF65592 OXB65592 PGX65592 PQT65592 QAP65592 QKL65592 QUH65592 RED65592 RNZ65592 RXV65592 SHR65592 SRN65592 TBJ65592 TLF65592 TVB65592 UEX65592 UOT65592 UYP65592 VIL65592 VSH65592 WCD65592 WLZ65592 WVV65592 N131128 JJ131128 TF131128 ADB131128 AMX131128 AWT131128 BGP131128 BQL131128 CAH131128 CKD131128 CTZ131128 DDV131128 DNR131128 DXN131128 EHJ131128 ERF131128 FBB131128 FKX131128 FUT131128 GEP131128 GOL131128 GYH131128 HID131128 HRZ131128 IBV131128 ILR131128 IVN131128 JFJ131128 JPF131128 JZB131128 KIX131128 KST131128 LCP131128 LML131128 LWH131128 MGD131128 MPZ131128 MZV131128 NJR131128 NTN131128 ODJ131128 ONF131128 OXB131128 PGX131128 PQT131128 QAP131128 QKL131128 QUH131128 RED131128 RNZ131128 RXV131128 SHR131128 SRN131128 TBJ131128 TLF131128 TVB131128 UEX131128 UOT131128 UYP131128 VIL131128 VSH131128 WCD131128 WLZ131128 WVV131128 N196664 JJ196664 TF196664 ADB196664 AMX196664 AWT196664 BGP196664 BQL196664 CAH196664 CKD196664 CTZ196664 DDV196664 DNR196664 DXN196664 EHJ196664 ERF196664 FBB196664 FKX196664 FUT196664 GEP196664 GOL196664 GYH196664 HID196664 HRZ196664 IBV196664 ILR196664 IVN196664 JFJ196664 JPF196664 JZB196664 KIX196664 KST196664 LCP196664 LML196664 LWH196664 MGD196664 MPZ196664 MZV196664 NJR196664 NTN196664 ODJ196664 ONF196664 OXB196664 PGX196664 PQT196664 QAP196664 QKL196664 QUH196664 RED196664 RNZ196664 RXV196664 SHR196664 SRN196664 TBJ196664 TLF196664 TVB196664 UEX196664 UOT196664 UYP196664 VIL196664 VSH196664 WCD196664 WLZ196664 WVV196664 N262200 JJ262200 TF262200 ADB262200 AMX262200 AWT262200 BGP262200 BQL262200 CAH262200 CKD262200 CTZ262200 DDV262200 DNR262200 DXN262200 EHJ262200 ERF262200 FBB262200 FKX262200 FUT262200 GEP262200 GOL262200 GYH262200 HID262200 HRZ262200 IBV262200 ILR262200 IVN262200 JFJ262200 JPF262200 JZB262200 KIX262200 KST262200 LCP262200 LML262200 LWH262200 MGD262200 MPZ262200 MZV262200 NJR262200 NTN262200 ODJ262200 ONF262200 OXB262200 PGX262200 PQT262200 QAP262200 QKL262200 QUH262200 RED262200 RNZ262200 RXV262200 SHR262200 SRN262200 TBJ262200 TLF262200 TVB262200 UEX262200 UOT262200 UYP262200 VIL262200 VSH262200 WCD262200 WLZ262200 WVV262200 N327736 JJ327736 TF327736 ADB327736 AMX327736 AWT327736 BGP327736 BQL327736 CAH327736 CKD327736 CTZ327736 DDV327736 DNR327736 DXN327736 EHJ327736 ERF327736 FBB327736 FKX327736 FUT327736 GEP327736 GOL327736 GYH327736 HID327736 HRZ327736 IBV327736 ILR327736 IVN327736 JFJ327736 JPF327736 JZB327736 KIX327736 KST327736 LCP327736 LML327736 LWH327736 MGD327736 MPZ327736 MZV327736 NJR327736 NTN327736 ODJ327736 ONF327736 OXB327736 PGX327736 PQT327736 QAP327736 QKL327736 QUH327736 RED327736 RNZ327736 RXV327736 SHR327736 SRN327736 TBJ327736 TLF327736 TVB327736 UEX327736 UOT327736 UYP327736 VIL327736 VSH327736 WCD327736 WLZ327736 WVV327736 N393272 JJ393272 TF393272 ADB393272 AMX393272 AWT393272 BGP393272 BQL393272 CAH393272 CKD393272 CTZ393272 DDV393272 DNR393272 DXN393272 EHJ393272 ERF393272 FBB393272 FKX393272 FUT393272 GEP393272 GOL393272 GYH393272 HID393272 HRZ393272 IBV393272 ILR393272 IVN393272 JFJ393272 JPF393272 JZB393272 KIX393272 KST393272 LCP393272 LML393272 LWH393272 MGD393272 MPZ393272 MZV393272 NJR393272 NTN393272 ODJ393272 ONF393272 OXB393272 PGX393272 PQT393272 QAP393272 QKL393272 QUH393272 RED393272 RNZ393272 RXV393272 SHR393272 SRN393272 TBJ393272 TLF393272 TVB393272 UEX393272 UOT393272 UYP393272 VIL393272 VSH393272 WCD393272 WLZ393272 WVV393272 N458808 JJ458808 TF458808 ADB458808 AMX458808 AWT458808 BGP458808 BQL458808 CAH458808 CKD458808 CTZ458808 DDV458808 DNR458808 DXN458808 EHJ458808 ERF458808 FBB458808 FKX458808 FUT458808 GEP458808 GOL458808 GYH458808 HID458808 HRZ458808 IBV458808 ILR458808 IVN458808 JFJ458808 JPF458808 JZB458808 KIX458808 KST458808 LCP458808 LML458808 LWH458808 MGD458808 MPZ458808 MZV458808 NJR458808 NTN458808 ODJ458808 ONF458808 OXB458808 PGX458808 PQT458808 QAP458808 QKL458808 QUH458808 RED458808 RNZ458808 RXV458808 SHR458808 SRN458808 TBJ458808 TLF458808 TVB458808 UEX458808 UOT458808 UYP458808 VIL458808 VSH458808 WCD458808 WLZ458808 WVV458808 N524344 JJ524344 TF524344 ADB524344 AMX524344 AWT524344 BGP524344 BQL524344 CAH524344 CKD524344 CTZ524344 DDV524344 DNR524344 DXN524344 EHJ524344 ERF524344 FBB524344 FKX524344 FUT524344 GEP524344 GOL524344 GYH524344 HID524344 HRZ524344 IBV524344 ILR524344 IVN524344 JFJ524344 JPF524344 JZB524344 KIX524344 KST524344 LCP524344 LML524344 LWH524344 MGD524344 MPZ524344 MZV524344 NJR524344 NTN524344 ODJ524344 ONF524344 OXB524344 PGX524344 PQT524344 QAP524344 QKL524344 QUH524344 RED524344 RNZ524344 RXV524344 SHR524344 SRN524344 TBJ524344 TLF524344 TVB524344 UEX524344 UOT524344 UYP524344 VIL524344 VSH524344 WCD524344 WLZ524344 WVV524344 N589880 JJ589880 TF589880 ADB589880 AMX589880 AWT589880 BGP589880 BQL589880 CAH589880 CKD589880 CTZ589880 DDV589880 DNR589880 DXN589880 EHJ589880 ERF589880 FBB589880 FKX589880 FUT589880 GEP589880 GOL589880 GYH589880 HID589880 HRZ589880 IBV589880 ILR589880 IVN589880 JFJ589880 JPF589880 JZB589880 KIX589880 KST589880 LCP589880 LML589880 LWH589880 MGD589880 MPZ589880 MZV589880 NJR589880 NTN589880 ODJ589880 ONF589880 OXB589880 PGX589880 PQT589880 QAP589880 QKL589880 QUH589880 RED589880 RNZ589880 RXV589880 SHR589880 SRN589880 TBJ589880 TLF589880 TVB589880 UEX589880 UOT589880 UYP589880 VIL589880 VSH589880 WCD589880 WLZ589880 WVV589880 N655416 JJ655416 TF655416 ADB655416 AMX655416 AWT655416 BGP655416 BQL655416 CAH655416 CKD655416 CTZ655416 DDV655416 DNR655416 DXN655416 EHJ655416 ERF655416 FBB655416 FKX655416 FUT655416 GEP655416 GOL655416 GYH655416 HID655416 HRZ655416 IBV655416 ILR655416 IVN655416 JFJ655416 JPF655416 JZB655416 KIX655416 KST655416 LCP655416 LML655416 LWH655416 MGD655416 MPZ655416 MZV655416 NJR655416 NTN655416 ODJ655416 ONF655416 OXB655416 PGX655416 PQT655416 QAP655416 QKL655416 QUH655416 RED655416 RNZ655416 RXV655416 SHR655416 SRN655416 TBJ655416 TLF655416 TVB655416 UEX655416 UOT655416 UYP655416 VIL655416 VSH655416 WCD655416 WLZ655416 WVV655416 N720952 JJ720952 TF720952 ADB720952 AMX720952 AWT720952 BGP720952 BQL720952 CAH720952 CKD720952 CTZ720952 DDV720952 DNR720952 DXN720952 EHJ720952 ERF720952 FBB720952 FKX720952 FUT720952 GEP720952 GOL720952 GYH720952 HID720952 HRZ720952 IBV720952 ILR720952 IVN720952 JFJ720952 JPF720952 JZB720952 KIX720952 KST720952 LCP720952 LML720952 LWH720952 MGD720952 MPZ720952 MZV720952 NJR720952 NTN720952 ODJ720952 ONF720952 OXB720952 PGX720952 PQT720952 QAP720952 QKL720952 QUH720952 RED720952 RNZ720952 RXV720952 SHR720952 SRN720952 TBJ720952 TLF720952 TVB720952 UEX720952 UOT720952 UYP720952 VIL720952 VSH720952 WCD720952 WLZ720952 WVV720952 N786488 JJ786488 TF786488 ADB786488 AMX786488 AWT786488 BGP786488 BQL786488 CAH786488 CKD786488 CTZ786488 DDV786488 DNR786488 DXN786488 EHJ786488 ERF786488 FBB786488 FKX786488 FUT786488 GEP786488 GOL786488 GYH786488 HID786488 HRZ786488 IBV786488 ILR786488 IVN786488 JFJ786488 JPF786488 JZB786488 KIX786488 KST786488 LCP786488 LML786488 LWH786488 MGD786488 MPZ786488 MZV786488 NJR786488 NTN786488 ODJ786488 ONF786488 OXB786488 PGX786488 PQT786488 QAP786488 QKL786488 QUH786488 RED786488 RNZ786488 RXV786488 SHR786488 SRN786488 TBJ786488 TLF786488 TVB786488 UEX786488 UOT786488 UYP786488 VIL786488 VSH786488 WCD786488 WLZ786488 WVV786488 N852024 JJ852024 TF852024 ADB852024 AMX852024 AWT852024 BGP852024 BQL852024 CAH852024 CKD852024 CTZ852024 DDV852024 DNR852024 DXN852024 EHJ852024 ERF852024 FBB852024 FKX852024 FUT852024 GEP852024 GOL852024 GYH852024 HID852024 HRZ852024 IBV852024 ILR852024 IVN852024 JFJ852024 JPF852024 JZB852024 KIX852024 KST852024 LCP852024 LML852024 LWH852024 MGD852024 MPZ852024 MZV852024 NJR852024 NTN852024 ODJ852024 ONF852024 OXB852024 PGX852024 PQT852024 QAP852024 QKL852024 QUH852024 RED852024 RNZ852024 RXV852024 SHR852024 SRN852024 TBJ852024 TLF852024 TVB852024 UEX852024 UOT852024 UYP852024 VIL852024 VSH852024 WCD852024 WLZ852024 WVV852024 N917560 JJ917560 TF917560 ADB917560 AMX917560 AWT917560 BGP917560 BQL917560 CAH917560 CKD917560 CTZ917560 DDV917560 DNR917560 DXN917560 EHJ917560 ERF917560 FBB917560 FKX917560 FUT917560 GEP917560 GOL917560 GYH917560 HID917560 HRZ917560 IBV917560 ILR917560 IVN917560 JFJ917560 JPF917560 JZB917560 KIX917560 KST917560 LCP917560 LML917560 LWH917560 MGD917560 MPZ917560 MZV917560 NJR917560 NTN917560 ODJ917560 ONF917560 OXB917560 PGX917560 PQT917560 QAP917560 QKL917560 QUH917560 RED917560 RNZ917560 RXV917560 SHR917560 SRN917560 TBJ917560 TLF917560 TVB917560 UEX917560 UOT917560 UYP917560 VIL917560 VSH917560 WCD917560 WLZ917560 WVV917560 N983096 JJ983096 TF983096 ADB983096 AMX983096 AWT983096 BGP983096 BQL983096 CAH983096 CKD983096 CTZ983096 DDV983096 DNR983096 DXN983096 EHJ983096 ERF983096 FBB983096 FKX983096 FUT983096 GEP983096 GOL983096 GYH983096 HID983096 HRZ983096 IBV983096 ILR983096 IVN983096 JFJ983096 JPF983096 JZB983096 KIX983096 KST983096 LCP983096 LML983096 LWH983096 MGD983096 MPZ983096 MZV983096 NJR983096 NTN983096 ODJ983096 ONF983096 OXB983096 PGX983096 PQT983096 QAP983096 QKL983096 QUH983096 RED983096 RNZ983096 RXV983096 SHR983096 SRN983096 TBJ983096 TLF983096 TVB983096 UEX983096 UOT983096 UYP983096 VIL983096 VSH983096 WCD983096 WLZ983096 WVV983096">
      <formula1>#REF!</formula1>
    </dataValidation>
    <dataValidation type="list" allowBlank="1" showInputMessage="1" showErrorMessage="1" sqref="WVP983096 JD53 SZ53 ACV53 AMR53 AWN53 BGJ53 BQF53 CAB53 CJX53 CTT53 DDP53 DNL53 DXH53 EHD53 EQZ53 FAV53 FKR53 FUN53 GEJ53 GOF53 GYB53 HHX53 HRT53 IBP53 ILL53 IVH53 JFD53 JOZ53 JYV53 KIR53 KSN53 LCJ53 LMF53 LWB53 MFX53 MPT53 MZP53 NJL53 NTH53 ODD53 OMZ53 OWV53 PGR53 PQN53 QAJ53 QKF53 QUB53 RDX53 RNT53 RXP53 SHL53 SRH53 TBD53 TKZ53 TUV53 UER53 UON53 UYJ53 VIF53 VSB53 WBX53 WLT53 WVP53 H65592 JD65592 SZ65592 ACV65592 AMR65592 AWN65592 BGJ65592 BQF65592 CAB65592 CJX65592 CTT65592 DDP65592 DNL65592 DXH65592 EHD65592 EQZ65592 FAV65592 FKR65592 FUN65592 GEJ65592 GOF65592 GYB65592 HHX65592 HRT65592 IBP65592 ILL65592 IVH65592 JFD65592 JOZ65592 JYV65592 KIR65592 KSN65592 LCJ65592 LMF65592 LWB65592 MFX65592 MPT65592 MZP65592 NJL65592 NTH65592 ODD65592 OMZ65592 OWV65592 PGR65592 PQN65592 QAJ65592 QKF65592 QUB65592 RDX65592 RNT65592 RXP65592 SHL65592 SRH65592 TBD65592 TKZ65592 TUV65592 UER65592 UON65592 UYJ65592 VIF65592 VSB65592 WBX65592 WLT65592 WVP65592 H131128 JD131128 SZ131128 ACV131128 AMR131128 AWN131128 BGJ131128 BQF131128 CAB131128 CJX131128 CTT131128 DDP131128 DNL131128 DXH131128 EHD131128 EQZ131128 FAV131128 FKR131128 FUN131128 GEJ131128 GOF131128 GYB131128 HHX131128 HRT131128 IBP131128 ILL131128 IVH131128 JFD131128 JOZ131128 JYV131128 KIR131128 KSN131128 LCJ131128 LMF131128 LWB131128 MFX131128 MPT131128 MZP131128 NJL131128 NTH131128 ODD131128 OMZ131128 OWV131128 PGR131128 PQN131128 QAJ131128 QKF131128 QUB131128 RDX131128 RNT131128 RXP131128 SHL131128 SRH131128 TBD131128 TKZ131128 TUV131128 UER131128 UON131128 UYJ131128 VIF131128 VSB131128 WBX131128 WLT131128 WVP131128 H196664 JD196664 SZ196664 ACV196664 AMR196664 AWN196664 BGJ196664 BQF196664 CAB196664 CJX196664 CTT196664 DDP196664 DNL196664 DXH196664 EHD196664 EQZ196664 FAV196664 FKR196664 FUN196664 GEJ196664 GOF196664 GYB196664 HHX196664 HRT196664 IBP196664 ILL196664 IVH196664 JFD196664 JOZ196664 JYV196664 KIR196664 KSN196664 LCJ196664 LMF196664 LWB196664 MFX196664 MPT196664 MZP196664 NJL196664 NTH196664 ODD196664 OMZ196664 OWV196664 PGR196664 PQN196664 QAJ196664 QKF196664 QUB196664 RDX196664 RNT196664 RXP196664 SHL196664 SRH196664 TBD196664 TKZ196664 TUV196664 UER196664 UON196664 UYJ196664 VIF196664 VSB196664 WBX196664 WLT196664 WVP196664 H262200 JD262200 SZ262200 ACV262200 AMR262200 AWN262200 BGJ262200 BQF262200 CAB262200 CJX262200 CTT262200 DDP262200 DNL262200 DXH262200 EHD262200 EQZ262200 FAV262200 FKR262200 FUN262200 GEJ262200 GOF262200 GYB262200 HHX262200 HRT262200 IBP262200 ILL262200 IVH262200 JFD262200 JOZ262200 JYV262200 KIR262200 KSN262200 LCJ262200 LMF262200 LWB262200 MFX262200 MPT262200 MZP262200 NJL262200 NTH262200 ODD262200 OMZ262200 OWV262200 PGR262200 PQN262200 QAJ262200 QKF262200 QUB262200 RDX262200 RNT262200 RXP262200 SHL262200 SRH262200 TBD262200 TKZ262200 TUV262200 UER262200 UON262200 UYJ262200 VIF262200 VSB262200 WBX262200 WLT262200 WVP262200 H327736 JD327736 SZ327736 ACV327736 AMR327736 AWN327736 BGJ327736 BQF327736 CAB327736 CJX327736 CTT327736 DDP327736 DNL327736 DXH327736 EHD327736 EQZ327736 FAV327736 FKR327736 FUN327736 GEJ327736 GOF327736 GYB327736 HHX327736 HRT327736 IBP327736 ILL327736 IVH327736 JFD327736 JOZ327736 JYV327736 KIR327736 KSN327736 LCJ327736 LMF327736 LWB327736 MFX327736 MPT327736 MZP327736 NJL327736 NTH327736 ODD327736 OMZ327736 OWV327736 PGR327736 PQN327736 QAJ327736 QKF327736 QUB327736 RDX327736 RNT327736 RXP327736 SHL327736 SRH327736 TBD327736 TKZ327736 TUV327736 UER327736 UON327736 UYJ327736 VIF327736 VSB327736 WBX327736 WLT327736 WVP327736 H393272 JD393272 SZ393272 ACV393272 AMR393272 AWN393272 BGJ393272 BQF393272 CAB393272 CJX393272 CTT393272 DDP393272 DNL393272 DXH393272 EHD393272 EQZ393272 FAV393272 FKR393272 FUN393272 GEJ393272 GOF393272 GYB393272 HHX393272 HRT393272 IBP393272 ILL393272 IVH393272 JFD393272 JOZ393272 JYV393272 KIR393272 KSN393272 LCJ393272 LMF393272 LWB393272 MFX393272 MPT393272 MZP393272 NJL393272 NTH393272 ODD393272 OMZ393272 OWV393272 PGR393272 PQN393272 QAJ393272 QKF393272 QUB393272 RDX393272 RNT393272 RXP393272 SHL393272 SRH393272 TBD393272 TKZ393272 TUV393272 UER393272 UON393272 UYJ393272 VIF393272 VSB393272 WBX393272 WLT393272 WVP393272 H458808 JD458808 SZ458808 ACV458808 AMR458808 AWN458808 BGJ458808 BQF458808 CAB458808 CJX458808 CTT458808 DDP458808 DNL458808 DXH458808 EHD458808 EQZ458808 FAV458808 FKR458808 FUN458808 GEJ458808 GOF458808 GYB458808 HHX458808 HRT458808 IBP458808 ILL458808 IVH458808 JFD458808 JOZ458808 JYV458808 KIR458808 KSN458808 LCJ458808 LMF458808 LWB458808 MFX458808 MPT458808 MZP458808 NJL458808 NTH458808 ODD458808 OMZ458808 OWV458808 PGR458808 PQN458808 QAJ458808 QKF458808 QUB458808 RDX458808 RNT458808 RXP458808 SHL458808 SRH458808 TBD458808 TKZ458808 TUV458808 UER458808 UON458808 UYJ458808 VIF458808 VSB458808 WBX458808 WLT458808 WVP458808 H524344 JD524344 SZ524344 ACV524344 AMR524344 AWN524344 BGJ524344 BQF524344 CAB524344 CJX524344 CTT524344 DDP524344 DNL524344 DXH524344 EHD524344 EQZ524344 FAV524344 FKR524344 FUN524344 GEJ524344 GOF524344 GYB524344 HHX524344 HRT524344 IBP524344 ILL524344 IVH524344 JFD524344 JOZ524344 JYV524344 KIR524344 KSN524344 LCJ524344 LMF524344 LWB524344 MFX524344 MPT524344 MZP524344 NJL524344 NTH524344 ODD524344 OMZ524344 OWV524344 PGR524344 PQN524344 QAJ524344 QKF524344 QUB524344 RDX524344 RNT524344 RXP524344 SHL524344 SRH524344 TBD524344 TKZ524344 TUV524344 UER524344 UON524344 UYJ524344 VIF524344 VSB524344 WBX524344 WLT524344 WVP524344 H589880 JD589880 SZ589880 ACV589880 AMR589880 AWN589880 BGJ589880 BQF589880 CAB589880 CJX589880 CTT589880 DDP589880 DNL589880 DXH589880 EHD589880 EQZ589880 FAV589880 FKR589880 FUN589880 GEJ589880 GOF589880 GYB589880 HHX589880 HRT589880 IBP589880 ILL589880 IVH589880 JFD589880 JOZ589880 JYV589880 KIR589880 KSN589880 LCJ589880 LMF589880 LWB589880 MFX589880 MPT589880 MZP589880 NJL589880 NTH589880 ODD589880 OMZ589880 OWV589880 PGR589880 PQN589880 QAJ589880 QKF589880 QUB589880 RDX589880 RNT589880 RXP589880 SHL589880 SRH589880 TBD589880 TKZ589880 TUV589880 UER589880 UON589880 UYJ589880 VIF589880 VSB589880 WBX589880 WLT589880 WVP589880 H655416 JD655416 SZ655416 ACV655416 AMR655416 AWN655416 BGJ655416 BQF655416 CAB655416 CJX655416 CTT655416 DDP655416 DNL655416 DXH655416 EHD655416 EQZ655416 FAV655416 FKR655416 FUN655416 GEJ655416 GOF655416 GYB655416 HHX655416 HRT655416 IBP655416 ILL655416 IVH655416 JFD655416 JOZ655416 JYV655416 KIR655416 KSN655416 LCJ655416 LMF655416 LWB655416 MFX655416 MPT655416 MZP655416 NJL655416 NTH655416 ODD655416 OMZ655416 OWV655416 PGR655416 PQN655416 QAJ655416 QKF655416 QUB655416 RDX655416 RNT655416 RXP655416 SHL655416 SRH655416 TBD655416 TKZ655416 TUV655416 UER655416 UON655416 UYJ655416 VIF655416 VSB655416 WBX655416 WLT655416 WVP655416 H720952 JD720952 SZ720952 ACV720952 AMR720952 AWN720952 BGJ720952 BQF720952 CAB720952 CJX720952 CTT720952 DDP720952 DNL720952 DXH720952 EHD720952 EQZ720952 FAV720952 FKR720952 FUN720952 GEJ720952 GOF720952 GYB720952 HHX720952 HRT720952 IBP720952 ILL720952 IVH720952 JFD720952 JOZ720952 JYV720952 KIR720952 KSN720952 LCJ720952 LMF720952 LWB720952 MFX720952 MPT720952 MZP720952 NJL720952 NTH720952 ODD720952 OMZ720952 OWV720952 PGR720952 PQN720952 QAJ720952 QKF720952 QUB720952 RDX720952 RNT720952 RXP720952 SHL720952 SRH720952 TBD720952 TKZ720952 TUV720952 UER720952 UON720952 UYJ720952 VIF720952 VSB720952 WBX720952 WLT720952 WVP720952 H786488 JD786488 SZ786488 ACV786488 AMR786488 AWN786488 BGJ786488 BQF786488 CAB786488 CJX786488 CTT786488 DDP786488 DNL786488 DXH786488 EHD786488 EQZ786488 FAV786488 FKR786488 FUN786488 GEJ786488 GOF786488 GYB786488 HHX786488 HRT786488 IBP786488 ILL786488 IVH786488 JFD786488 JOZ786488 JYV786488 KIR786488 KSN786488 LCJ786488 LMF786488 LWB786488 MFX786488 MPT786488 MZP786488 NJL786488 NTH786488 ODD786488 OMZ786488 OWV786488 PGR786488 PQN786488 QAJ786488 QKF786488 QUB786488 RDX786488 RNT786488 RXP786488 SHL786488 SRH786488 TBD786488 TKZ786488 TUV786488 UER786488 UON786488 UYJ786488 VIF786488 VSB786488 WBX786488 WLT786488 WVP786488 H852024 JD852024 SZ852024 ACV852024 AMR852024 AWN852024 BGJ852024 BQF852024 CAB852024 CJX852024 CTT852024 DDP852024 DNL852024 DXH852024 EHD852024 EQZ852024 FAV852024 FKR852024 FUN852024 GEJ852024 GOF852024 GYB852024 HHX852024 HRT852024 IBP852024 ILL852024 IVH852024 JFD852024 JOZ852024 JYV852024 KIR852024 KSN852024 LCJ852024 LMF852024 LWB852024 MFX852024 MPT852024 MZP852024 NJL852024 NTH852024 ODD852024 OMZ852024 OWV852024 PGR852024 PQN852024 QAJ852024 QKF852024 QUB852024 RDX852024 RNT852024 RXP852024 SHL852024 SRH852024 TBD852024 TKZ852024 TUV852024 UER852024 UON852024 UYJ852024 VIF852024 VSB852024 WBX852024 WLT852024 WVP852024 H917560 JD917560 SZ917560 ACV917560 AMR917560 AWN917560 BGJ917560 BQF917560 CAB917560 CJX917560 CTT917560 DDP917560 DNL917560 DXH917560 EHD917560 EQZ917560 FAV917560 FKR917560 FUN917560 GEJ917560 GOF917560 GYB917560 HHX917560 HRT917560 IBP917560 ILL917560 IVH917560 JFD917560 JOZ917560 JYV917560 KIR917560 KSN917560 LCJ917560 LMF917560 LWB917560 MFX917560 MPT917560 MZP917560 NJL917560 NTH917560 ODD917560 OMZ917560 OWV917560 PGR917560 PQN917560 QAJ917560 QKF917560 QUB917560 RDX917560 RNT917560 RXP917560 SHL917560 SRH917560 TBD917560 TKZ917560 TUV917560 UER917560 UON917560 UYJ917560 VIF917560 VSB917560 WBX917560 WLT917560 WVP917560 H983096 JD983096 SZ983096 ACV983096 AMR983096 AWN983096 BGJ983096 BQF983096 CAB983096 CJX983096 CTT983096 DDP983096 DNL983096 DXH983096 EHD983096 EQZ983096 FAV983096 FKR983096 FUN983096 GEJ983096 GOF983096 GYB983096 HHX983096 HRT983096 IBP983096 ILL983096 IVH983096 JFD983096 JOZ983096 JYV983096 KIR983096 KSN983096 LCJ983096 LMF983096 LWB983096 MFX983096 MPT983096 MZP983096 NJL983096 NTH983096 ODD983096 OMZ983096 OWV983096 PGR983096 PQN983096 QAJ983096 QKF983096 QUB983096 RDX983096 RNT983096 RXP983096 SHL983096 SRH983096 TBD983096 TKZ983096 TUV983096 UER983096 UON983096 UYJ983096 VIF983096 VSB983096 WBX983096 WLT983096">
      <formula1>$N$53:$Q$53</formula1>
    </dataValidation>
    <dataValidation type="list" operator="equal" allowBlank="1" showInputMessage="1" showErrorMessage="1" sqref="JE71 WVQ983113 WLU983113 WBY983113 VSC983113 VIG983113 UYK983113 UOO983113 UES983113 TUW983113 TLA983113 TBE983113 SRI983113 SHM983113 RXQ983113 RNU983113 RDY983113 QUC983113 QKG983113 QAK983113 PQO983113 PGS983113 OWW983113 ONA983113 ODE983113 NTI983113 NJM983113 MZQ983113 MPU983113 MFY983113 LWC983113 LMG983113 LCK983113 KSO983113 KIS983113 JYW983113 JPA983113 JFE983113 IVI983113 ILM983113 IBQ983113 HRU983113 HHY983113 GYC983113 GOG983113 GEK983113 FUO983113 FKS983113 FAW983113 ERA983113 EHE983113 DXI983113 DNM983113 DDQ983113 CTU983113 CJY983113 CAC983113 BQG983113 BGK983113 AWO983113 AMS983113 ACW983113 TA983113 JE983113 I983113 WVQ917577 WLU917577 WBY917577 VSC917577 VIG917577 UYK917577 UOO917577 UES917577 TUW917577 TLA917577 TBE917577 SRI917577 SHM917577 RXQ917577 RNU917577 RDY917577 QUC917577 QKG917577 QAK917577 PQO917577 PGS917577 OWW917577 ONA917577 ODE917577 NTI917577 NJM917577 MZQ917577 MPU917577 MFY917577 LWC917577 LMG917577 LCK917577 KSO917577 KIS917577 JYW917577 JPA917577 JFE917577 IVI917577 ILM917577 IBQ917577 HRU917577 HHY917577 GYC917577 GOG917577 GEK917577 FUO917577 FKS917577 FAW917577 ERA917577 EHE917577 DXI917577 DNM917577 DDQ917577 CTU917577 CJY917577 CAC917577 BQG917577 BGK917577 AWO917577 AMS917577 ACW917577 TA917577 JE917577 I917577 WVQ852041 WLU852041 WBY852041 VSC852041 VIG852041 UYK852041 UOO852041 UES852041 TUW852041 TLA852041 TBE852041 SRI852041 SHM852041 RXQ852041 RNU852041 RDY852041 QUC852041 QKG852041 QAK852041 PQO852041 PGS852041 OWW852041 ONA852041 ODE852041 NTI852041 NJM852041 MZQ852041 MPU852041 MFY852041 LWC852041 LMG852041 LCK852041 KSO852041 KIS852041 JYW852041 JPA852041 JFE852041 IVI852041 ILM852041 IBQ852041 HRU852041 HHY852041 GYC852041 GOG852041 GEK852041 FUO852041 FKS852041 FAW852041 ERA852041 EHE852041 DXI852041 DNM852041 DDQ852041 CTU852041 CJY852041 CAC852041 BQG852041 BGK852041 AWO852041 AMS852041 ACW852041 TA852041 JE852041 I852041 WVQ786505 WLU786505 WBY786505 VSC786505 VIG786505 UYK786505 UOO786505 UES786505 TUW786505 TLA786505 TBE786505 SRI786505 SHM786505 RXQ786505 RNU786505 RDY786505 QUC786505 QKG786505 QAK786505 PQO786505 PGS786505 OWW786505 ONA786505 ODE786505 NTI786505 NJM786505 MZQ786505 MPU786505 MFY786505 LWC786505 LMG786505 LCK786505 KSO786505 KIS786505 JYW786505 JPA786505 JFE786505 IVI786505 ILM786505 IBQ786505 HRU786505 HHY786505 GYC786505 GOG786505 GEK786505 FUO786505 FKS786505 FAW786505 ERA786505 EHE786505 DXI786505 DNM786505 DDQ786505 CTU786505 CJY786505 CAC786505 BQG786505 BGK786505 AWO786505 AMS786505 ACW786505 TA786505 JE786505 I786505 WVQ720969 WLU720969 WBY720969 VSC720969 VIG720969 UYK720969 UOO720969 UES720969 TUW720969 TLA720969 TBE720969 SRI720969 SHM720969 RXQ720969 RNU720969 RDY720969 QUC720969 QKG720969 QAK720969 PQO720969 PGS720969 OWW720969 ONA720969 ODE720969 NTI720969 NJM720969 MZQ720969 MPU720969 MFY720969 LWC720969 LMG720969 LCK720969 KSO720969 KIS720969 JYW720969 JPA720969 JFE720969 IVI720969 ILM720969 IBQ720969 HRU720969 HHY720969 GYC720969 GOG720969 GEK720969 FUO720969 FKS720969 FAW720969 ERA720969 EHE720969 DXI720969 DNM720969 DDQ720969 CTU720969 CJY720969 CAC720969 BQG720969 BGK720969 AWO720969 AMS720969 ACW720969 TA720969 JE720969 I720969 WVQ655433 WLU655433 WBY655433 VSC655433 VIG655433 UYK655433 UOO655433 UES655433 TUW655433 TLA655433 TBE655433 SRI655433 SHM655433 RXQ655433 RNU655433 RDY655433 QUC655433 QKG655433 QAK655433 PQO655433 PGS655433 OWW655433 ONA655433 ODE655433 NTI655433 NJM655433 MZQ655433 MPU655433 MFY655433 LWC655433 LMG655433 LCK655433 KSO655433 KIS655433 JYW655433 JPA655433 JFE655433 IVI655433 ILM655433 IBQ655433 HRU655433 HHY655433 GYC655433 GOG655433 GEK655433 FUO655433 FKS655433 FAW655433 ERA655433 EHE655433 DXI655433 DNM655433 DDQ655433 CTU655433 CJY655433 CAC655433 BQG655433 BGK655433 AWO655433 AMS655433 ACW655433 TA655433 JE655433 I655433 WVQ589897 WLU589897 WBY589897 VSC589897 VIG589897 UYK589897 UOO589897 UES589897 TUW589897 TLA589897 TBE589897 SRI589897 SHM589897 RXQ589897 RNU589897 RDY589897 QUC589897 QKG589897 QAK589897 PQO589897 PGS589897 OWW589897 ONA589897 ODE589897 NTI589897 NJM589897 MZQ589897 MPU589897 MFY589897 LWC589897 LMG589897 LCK589897 KSO589897 KIS589897 JYW589897 JPA589897 JFE589897 IVI589897 ILM589897 IBQ589897 HRU589897 HHY589897 GYC589897 GOG589897 GEK589897 FUO589897 FKS589897 FAW589897 ERA589897 EHE589897 DXI589897 DNM589897 DDQ589897 CTU589897 CJY589897 CAC589897 BQG589897 BGK589897 AWO589897 AMS589897 ACW589897 TA589897 JE589897 I589897 WVQ524361 WLU524361 WBY524361 VSC524361 VIG524361 UYK524361 UOO524361 UES524361 TUW524361 TLA524361 TBE524361 SRI524361 SHM524361 RXQ524361 RNU524361 RDY524361 QUC524361 QKG524361 QAK524361 PQO524361 PGS524361 OWW524361 ONA524361 ODE524361 NTI524361 NJM524361 MZQ524361 MPU524361 MFY524361 LWC524361 LMG524361 LCK524361 KSO524361 KIS524361 JYW524361 JPA524361 JFE524361 IVI524361 ILM524361 IBQ524361 HRU524361 HHY524361 GYC524361 GOG524361 GEK524361 FUO524361 FKS524361 FAW524361 ERA524361 EHE524361 DXI524361 DNM524361 DDQ524361 CTU524361 CJY524361 CAC524361 BQG524361 BGK524361 AWO524361 AMS524361 ACW524361 TA524361 JE524361 I524361 WVQ458825 WLU458825 WBY458825 VSC458825 VIG458825 UYK458825 UOO458825 UES458825 TUW458825 TLA458825 TBE458825 SRI458825 SHM458825 RXQ458825 RNU458825 RDY458825 QUC458825 QKG458825 QAK458825 PQO458825 PGS458825 OWW458825 ONA458825 ODE458825 NTI458825 NJM458825 MZQ458825 MPU458825 MFY458825 LWC458825 LMG458825 LCK458825 KSO458825 KIS458825 JYW458825 JPA458825 JFE458825 IVI458825 ILM458825 IBQ458825 HRU458825 HHY458825 GYC458825 GOG458825 GEK458825 FUO458825 FKS458825 FAW458825 ERA458825 EHE458825 DXI458825 DNM458825 DDQ458825 CTU458825 CJY458825 CAC458825 BQG458825 BGK458825 AWO458825 AMS458825 ACW458825 TA458825 JE458825 I458825 WVQ393289 WLU393289 WBY393289 VSC393289 VIG393289 UYK393289 UOO393289 UES393289 TUW393289 TLA393289 TBE393289 SRI393289 SHM393289 RXQ393289 RNU393289 RDY393289 QUC393289 QKG393289 QAK393289 PQO393289 PGS393289 OWW393289 ONA393289 ODE393289 NTI393289 NJM393289 MZQ393289 MPU393289 MFY393289 LWC393289 LMG393289 LCK393289 KSO393289 KIS393289 JYW393289 JPA393289 JFE393289 IVI393289 ILM393289 IBQ393289 HRU393289 HHY393289 GYC393289 GOG393289 GEK393289 FUO393289 FKS393289 FAW393289 ERA393289 EHE393289 DXI393289 DNM393289 DDQ393289 CTU393289 CJY393289 CAC393289 BQG393289 BGK393289 AWO393289 AMS393289 ACW393289 TA393289 JE393289 I393289 WVQ327753 WLU327753 WBY327753 VSC327753 VIG327753 UYK327753 UOO327753 UES327753 TUW327753 TLA327753 TBE327753 SRI327753 SHM327753 RXQ327753 RNU327753 RDY327753 QUC327753 QKG327753 QAK327753 PQO327753 PGS327753 OWW327753 ONA327753 ODE327753 NTI327753 NJM327753 MZQ327753 MPU327753 MFY327753 LWC327753 LMG327753 LCK327753 KSO327753 KIS327753 JYW327753 JPA327753 JFE327753 IVI327753 ILM327753 IBQ327753 HRU327753 HHY327753 GYC327753 GOG327753 GEK327753 FUO327753 FKS327753 FAW327753 ERA327753 EHE327753 DXI327753 DNM327753 DDQ327753 CTU327753 CJY327753 CAC327753 BQG327753 BGK327753 AWO327753 AMS327753 ACW327753 TA327753 JE327753 I327753 WVQ262217 WLU262217 WBY262217 VSC262217 VIG262217 UYK262217 UOO262217 UES262217 TUW262217 TLA262217 TBE262217 SRI262217 SHM262217 RXQ262217 RNU262217 RDY262217 QUC262217 QKG262217 QAK262217 PQO262217 PGS262217 OWW262217 ONA262217 ODE262217 NTI262217 NJM262217 MZQ262217 MPU262217 MFY262217 LWC262217 LMG262217 LCK262217 KSO262217 KIS262217 JYW262217 JPA262217 JFE262217 IVI262217 ILM262217 IBQ262217 HRU262217 HHY262217 GYC262217 GOG262217 GEK262217 FUO262217 FKS262217 FAW262217 ERA262217 EHE262217 DXI262217 DNM262217 DDQ262217 CTU262217 CJY262217 CAC262217 BQG262217 BGK262217 AWO262217 AMS262217 ACW262217 TA262217 JE262217 I262217 WVQ196681 WLU196681 WBY196681 VSC196681 VIG196681 UYK196681 UOO196681 UES196681 TUW196681 TLA196681 TBE196681 SRI196681 SHM196681 RXQ196681 RNU196681 RDY196681 QUC196681 QKG196681 QAK196681 PQO196681 PGS196681 OWW196681 ONA196681 ODE196681 NTI196681 NJM196681 MZQ196681 MPU196681 MFY196681 LWC196681 LMG196681 LCK196681 KSO196681 KIS196681 JYW196681 JPA196681 JFE196681 IVI196681 ILM196681 IBQ196681 HRU196681 HHY196681 GYC196681 GOG196681 GEK196681 FUO196681 FKS196681 FAW196681 ERA196681 EHE196681 DXI196681 DNM196681 DDQ196681 CTU196681 CJY196681 CAC196681 BQG196681 BGK196681 AWO196681 AMS196681 ACW196681 TA196681 JE196681 I196681 WVQ131145 WLU131145 WBY131145 VSC131145 VIG131145 UYK131145 UOO131145 UES131145 TUW131145 TLA131145 TBE131145 SRI131145 SHM131145 RXQ131145 RNU131145 RDY131145 QUC131145 QKG131145 QAK131145 PQO131145 PGS131145 OWW131145 ONA131145 ODE131145 NTI131145 NJM131145 MZQ131145 MPU131145 MFY131145 LWC131145 LMG131145 LCK131145 KSO131145 KIS131145 JYW131145 JPA131145 JFE131145 IVI131145 ILM131145 IBQ131145 HRU131145 HHY131145 GYC131145 GOG131145 GEK131145 FUO131145 FKS131145 FAW131145 ERA131145 EHE131145 DXI131145 DNM131145 DDQ131145 CTU131145 CJY131145 CAC131145 BQG131145 BGK131145 AWO131145 AMS131145 ACW131145 TA131145 JE131145 I131145 WVQ65609 WLU65609 WBY65609 VSC65609 VIG65609 UYK65609 UOO65609 UES65609 TUW65609 TLA65609 TBE65609 SRI65609 SHM65609 RXQ65609 RNU65609 RDY65609 QUC65609 QKG65609 QAK65609 PQO65609 PGS65609 OWW65609 ONA65609 ODE65609 NTI65609 NJM65609 MZQ65609 MPU65609 MFY65609 LWC65609 LMG65609 LCK65609 KSO65609 KIS65609 JYW65609 JPA65609 JFE65609 IVI65609 ILM65609 IBQ65609 HRU65609 HHY65609 GYC65609 GOG65609 GEK65609 FUO65609 FKS65609 FAW65609 ERA65609 EHE65609 DXI65609 DNM65609 DDQ65609 CTU65609 CJY65609 CAC65609 BQG65609 BGK65609 AWO65609 AMS65609 ACW65609 TA65609 JE65609 I65609 WVQ71 WLU71 WBY71 VSC71 VIG71 UYK71 UOO71 UES71 TUW71 TLA71 TBE71 SRI71 SHM71 RXQ71 RNU71 RDY71 QUC71 QKG71 QAK71 PQO71 PGS71 OWW71 ONA71 ODE71 NTI71 NJM71 MZQ71 MPU71 MFY71 LWC71 LMG71 LCK71 KSO71 KIS71 JYW71 JPA71 JFE71 IVI71 ILM71 IBQ71 HRU71 HHY71 GYC71 GOG71 GEK71 FUO71 FKS71 FAW71 ERA71 EHE71 DXI71 DNM71 DDQ71 CTU71 CJY71 CAC71 BQG71 BGK71 AWO71 AMS71 ACW71 TA71">
      <formula1>$N$71:$O$71</formula1>
    </dataValidation>
    <dataValidation type="list" allowBlank="1" showInputMessage="1" showErrorMessage="1" sqref="JE89 WVQ983129 WLU983129 WBY983129 VSC983129 VIG983129 UYK983129 UOO983129 UES983129 TUW983129 TLA983129 TBE983129 SRI983129 SHM983129 RXQ983129 RNU983129 RDY983129 QUC983129 QKG983129 QAK983129 PQO983129 PGS983129 OWW983129 ONA983129 ODE983129 NTI983129 NJM983129 MZQ983129 MPU983129 MFY983129 LWC983129 LMG983129 LCK983129 KSO983129 KIS983129 JYW983129 JPA983129 JFE983129 IVI983129 ILM983129 IBQ983129 HRU983129 HHY983129 GYC983129 GOG983129 GEK983129 FUO983129 FKS983129 FAW983129 ERA983129 EHE983129 DXI983129 DNM983129 DDQ983129 CTU983129 CJY983129 CAC983129 BQG983129 BGK983129 AWO983129 AMS983129 ACW983129 TA983129 JE983129 I983129 WVQ917593 WLU917593 WBY917593 VSC917593 VIG917593 UYK917593 UOO917593 UES917593 TUW917593 TLA917593 TBE917593 SRI917593 SHM917593 RXQ917593 RNU917593 RDY917593 QUC917593 QKG917593 QAK917593 PQO917593 PGS917593 OWW917593 ONA917593 ODE917593 NTI917593 NJM917593 MZQ917593 MPU917593 MFY917593 LWC917593 LMG917593 LCK917593 KSO917593 KIS917593 JYW917593 JPA917593 JFE917593 IVI917593 ILM917593 IBQ917593 HRU917593 HHY917593 GYC917593 GOG917593 GEK917593 FUO917593 FKS917593 FAW917593 ERA917593 EHE917593 DXI917593 DNM917593 DDQ917593 CTU917593 CJY917593 CAC917593 BQG917593 BGK917593 AWO917593 AMS917593 ACW917593 TA917593 JE917593 I917593 WVQ852057 WLU852057 WBY852057 VSC852057 VIG852057 UYK852057 UOO852057 UES852057 TUW852057 TLA852057 TBE852057 SRI852057 SHM852057 RXQ852057 RNU852057 RDY852057 QUC852057 QKG852057 QAK852057 PQO852057 PGS852057 OWW852057 ONA852057 ODE852057 NTI852057 NJM852057 MZQ852057 MPU852057 MFY852057 LWC852057 LMG852057 LCK852057 KSO852057 KIS852057 JYW852057 JPA852057 JFE852057 IVI852057 ILM852057 IBQ852057 HRU852057 HHY852057 GYC852057 GOG852057 GEK852057 FUO852057 FKS852057 FAW852057 ERA852057 EHE852057 DXI852057 DNM852057 DDQ852057 CTU852057 CJY852057 CAC852057 BQG852057 BGK852057 AWO852057 AMS852057 ACW852057 TA852057 JE852057 I852057 WVQ786521 WLU786521 WBY786521 VSC786521 VIG786521 UYK786521 UOO786521 UES786521 TUW786521 TLA786521 TBE786521 SRI786521 SHM786521 RXQ786521 RNU786521 RDY786521 QUC786521 QKG786521 QAK786521 PQO786521 PGS786521 OWW786521 ONA786521 ODE786521 NTI786521 NJM786521 MZQ786521 MPU786521 MFY786521 LWC786521 LMG786521 LCK786521 KSO786521 KIS786521 JYW786521 JPA786521 JFE786521 IVI786521 ILM786521 IBQ786521 HRU786521 HHY786521 GYC786521 GOG786521 GEK786521 FUO786521 FKS786521 FAW786521 ERA786521 EHE786521 DXI786521 DNM786521 DDQ786521 CTU786521 CJY786521 CAC786521 BQG786521 BGK786521 AWO786521 AMS786521 ACW786521 TA786521 JE786521 I786521 WVQ720985 WLU720985 WBY720985 VSC720985 VIG720985 UYK720985 UOO720985 UES720985 TUW720985 TLA720985 TBE720985 SRI720985 SHM720985 RXQ720985 RNU720985 RDY720985 QUC720985 QKG720985 QAK720985 PQO720985 PGS720985 OWW720985 ONA720985 ODE720985 NTI720985 NJM720985 MZQ720985 MPU720985 MFY720985 LWC720985 LMG720985 LCK720985 KSO720985 KIS720985 JYW720985 JPA720985 JFE720985 IVI720985 ILM720985 IBQ720985 HRU720985 HHY720985 GYC720985 GOG720985 GEK720985 FUO720985 FKS720985 FAW720985 ERA720985 EHE720985 DXI720985 DNM720985 DDQ720985 CTU720985 CJY720985 CAC720985 BQG720985 BGK720985 AWO720985 AMS720985 ACW720985 TA720985 JE720985 I720985 WVQ655449 WLU655449 WBY655449 VSC655449 VIG655449 UYK655449 UOO655449 UES655449 TUW655449 TLA655449 TBE655449 SRI655449 SHM655449 RXQ655449 RNU655449 RDY655449 QUC655449 QKG655449 QAK655449 PQO655449 PGS655449 OWW655449 ONA655449 ODE655449 NTI655449 NJM655449 MZQ655449 MPU655449 MFY655449 LWC655449 LMG655449 LCK655449 KSO655449 KIS655449 JYW655449 JPA655449 JFE655449 IVI655449 ILM655449 IBQ655449 HRU655449 HHY655449 GYC655449 GOG655449 GEK655449 FUO655449 FKS655449 FAW655449 ERA655449 EHE655449 DXI655449 DNM655449 DDQ655449 CTU655449 CJY655449 CAC655449 BQG655449 BGK655449 AWO655449 AMS655449 ACW655449 TA655449 JE655449 I655449 WVQ589913 WLU589913 WBY589913 VSC589913 VIG589913 UYK589913 UOO589913 UES589913 TUW589913 TLA589913 TBE589913 SRI589913 SHM589913 RXQ589913 RNU589913 RDY589913 QUC589913 QKG589913 QAK589913 PQO589913 PGS589913 OWW589913 ONA589913 ODE589913 NTI589913 NJM589913 MZQ589913 MPU589913 MFY589913 LWC589913 LMG589913 LCK589913 KSO589913 KIS589913 JYW589913 JPA589913 JFE589913 IVI589913 ILM589913 IBQ589913 HRU589913 HHY589913 GYC589913 GOG589913 GEK589913 FUO589913 FKS589913 FAW589913 ERA589913 EHE589913 DXI589913 DNM589913 DDQ589913 CTU589913 CJY589913 CAC589913 BQG589913 BGK589913 AWO589913 AMS589913 ACW589913 TA589913 JE589913 I589913 WVQ524377 WLU524377 WBY524377 VSC524377 VIG524377 UYK524377 UOO524377 UES524377 TUW524377 TLA524377 TBE524377 SRI524377 SHM524377 RXQ524377 RNU524377 RDY524377 QUC524377 QKG524377 QAK524377 PQO524377 PGS524377 OWW524377 ONA524377 ODE524377 NTI524377 NJM524377 MZQ524377 MPU524377 MFY524377 LWC524377 LMG524377 LCK524377 KSO524377 KIS524377 JYW524377 JPA524377 JFE524377 IVI524377 ILM524377 IBQ524377 HRU524377 HHY524377 GYC524377 GOG524377 GEK524377 FUO524377 FKS524377 FAW524377 ERA524377 EHE524377 DXI524377 DNM524377 DDQ524377 CTU524377 CJY524377 CAC524377 BQG524377 BGK524377 AWO524377 AMS524377 ACW524377 TA524377 JE524377 I524377 WVQ458841 WLU458841 WBY458841 VSC458841 VIG458841 UYK458841 UOO458841 UES458841 TUW458841 TLA458841 TBE458841 SRI458841 SHM458841 RXQ458841 RNU458841 RDY458841 QUC458841 QKG458841 QAK458841 PQO458841 PGS458841 OWW458841 ONA458841 ODE458841 NTI458841 NJM458841 MZQ458841 MPU458841 MFY458841 LWC458841 LMG458841 LCK458841 KSO458841 KIS458841 JYW458841 JPA458841 JFE458841 IVI458841 ILM458841 IBQ458841 HRU458841 HHY458841 GYC458841 GOG458841 GEK458841 FUO458841 FKS458841 FAW458841 ERA458841 EHE458841 DXI458841 DNM458841 DDQ458841 CTU458841 CJY458841 CAC458841 BQG458841 BGK458841 AWO458841 AMS458841 ACW458841 TA458841 JE458841 I458841 WVQ393305 WLU393305 WBY393305 VSC393305 VIG393305 UYK393305 UOO393305 UES393305 TUW393305 TLA393305 TBE393305 SRI393305 SHM393305 RXQ393305 RNU393305 RDY393305 QUC393305 QKG393305 QAK393305 PQO393305 PGS393305 OWW393305 ONA393305 ODE393305 NTI393305 NJM393305 MZQ393305 MPU393305 MFY393305 LWC393305 LMG393305 LCK393305 KSO393305 KIS393305 JYW393305 JPA393305 JFE393305 IVI393305 ILM393305 IBQ393305 HRU393305 HHY393305 GYC393305 GOG393305 GEK393305 FUO393305 FKS393305 FAW393305 ERA393305 EHE393305 DXI393305 DNM393305 DDQ393305 CTU393305 CJY393305 CAC393305 BQG393305 BGK393305 AWO393305 AMS393305 ACW393305 TA393305 JE393305 I393305 WVQ327769 WLU327769 WBY327769 VSC327769 VIG327769 UYK327769 UOO327769 UES327769 TUW327769 TLA327769 TBE327769 SRI327769 SHM327769 RXQ327769 RNU327769 RDY327769 QUC327769 QKG327769 QAK327769 PQO327769 PGS327769 OWW327769 ONA327769 ODE327769 NTI327769 NJM327769 MZQ327769 MPU327769 MFY327769 LWC327769 LMG327769 LCK327769 KSO327769 KIS327769 JYW327769 JPA327769 JFE327769 IVI327769 ILM327769 IBQ327769 HRU327769 HHY327769 GYC327769 GOG327769 GEK327769 FUO327769 FKS327769 FAW327769 ERA327769 EHE327769 DXI327769 DNM327769 DDQ327769 CTU327769 CJY327769 CAC327769 BQG327769 BGK327769 AWO327769 AMS327769 ACW327769 TA327769 JE327769 I327769 WVQ262233 WLU262233 WBY262233 VSC262233 VIG262233 UYK262233 UOO262233 UES262233 TUW262233 TLA262233 TBE262233 SRI262233 SHM262233 RXQ262233 RNU262233 RDY262233 QUC262233 QKG262233 QAK262233 PQO262233 PGS262233 OWW262233 ONA262233 ODE262233 NTI262233 NJM262233 MZQ262233 MPU262233 MFY262233 LWC262233 LMG262233 LCK262233 KSO262233 KIS262233 JYW262233 JPA262233 JFE262233 IVI262233 ILM262233 IBQ262233 HRU262233 HHY262233 GYC262233 GOG262233 GEK262233 FUO262233 FKS262233 FAW262233 ERA262233 EHE262233 DXI262233 DNM262233 DDQ262233 CTU262233 CJY262233 CAC262233 BQG262233 BGK262233 AWO262233 AMS262233 ACW262233 TA262233 JE262233 I262233 WVQ196697 WLU196697 WBY196697 VSC196697 VIG196697 UYK196697 UOO196697 UES196697 TUW196697 TLA196697 TBE196697 SRI196697 SHM196697 RXQ196697 RNU196697 RDY196697 QUC196697 QKG196697 QAK196697 PQO196697 PGS196697 OWW196697 ONA196697 ODE196697 NTI196697 NJM196697 MZQ196697 MPU196697 MFY196697 LWC196697 LMG196697 LCK196697 KSO196697 KIS196697 JYW196697 JPA196697 JFE196697 IVI196697 ILM196697 IBQ196697 HRU196697 HHY196697 GYC196697 GOG196697 GEK196697 FUO196697 FKS196697 FAW196697 ERA196697 EHE196697 DXI196697 DNM196697 DDQ196697 CTU196697 CJY196697 CAC196697 BQG196697 BGK196697 AWO196697 AMS196697 ACW196697 TA196697 JE196697 I196697 WVQ131161 WLU131161 WBY131161 VSC131161 VIG131161 UYK131161 UOO131161 UES131161 TUW131161 TLA131161 TBE131161 SRI131161 SHM131161 RXQ131161 RNU131161 RDY131161 QUC131161 QKG131161 QAK131161 PQO131161 PGS131161 OWW131161 ONA131161 ODE131161 NTI131161 NJM131161 MZQ131161 MPU131161 MFY131161 LWC131161 LMG131161 LCK131161 KSO131161 KIS131161 JYW131161 JPA131161 JFE131161 IVI131161 ILM131161 IBQ131161 HRU131161 HHY131161 GYC131161 GOG131161 GEK131161 FUO131161 FKS131161 FAW131161 ERA131161 EHE131161 DXI131161 DNM131161 DDQ131161 CTU131161 CJY131161 CAC131161 BQG131161 BGK131161 AWO131161 AMS131161 ACW131161 TA131161 JE131161 I131161 WVQ65625 WLU65625 WBY65625 VSC65625 VIG65625 UYK65625 UOO65625 UES65625 TUW65625 TLA65625 TBE65625 SRI65625 SHM65625 RXQ65625 RNU65625 RDY65625 QUC65625 QKG65625 QAK65625 PQO65625 PGS65625 OWW65625 ONA65625 ODE65625 NTI65625 NJM65625 MZQ65625 MPU65625 MFY65625 LWC65625 LMG65625 LCK65625 KSO65625 KIS65625 JYW65625 JPA65625 JFE65625 IVI65625 ILM65625 IBQ65625 HRU65625 HHY65625 GYC65625 GOG65625 GEK65625 FUO65625 FKS65625 FAW65625 ERA65625 EHE65625 DXI65625 DNM65625 DDQ65625 CTU65625 CJY65625 CAC65625 BQG65625 BGK65625 AWO65625 AMS65625 ACW65625 TA65625 JE65625 I65625 WVQ89 WLU89 WBY89 VSC89 VIG89 UYK89 UOO89 UES89 TUW89 TLA89 TBE89 SRI89 SHM89 RXQ89 RNU89 RDY89 QUC89 QKG89 QAK89 PQO89 PGS89 OWW89 ONA89 ODE89 NTI89 NJM89 MZQ89 MPU89 MFY89 LWC89 LMG89 LCK89 KSO89 KIS89 JYW89 JPA89 JFE89 IVI89 ILM89 IBQ89 HRU89 HHY89 GYC89 GOG89 GEK89 FUO89 FKS89 FAW89 ERA89 EHE89 DXI89 DNM89 DDQ89 CTU89 CJY89 CAC89 BQG89 BGK89 AWO89 AMS89 ACW89 TA89">
      <formula1>$N$71:$O$71</formula1>
    </dataValidation>
    <dataValidation type="list" allowBlank="1" showInputMessage="1" showErrorMessage="1" sqref="WVP983087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BX42 WLT42 WVP42 H65583 JD65583 SZ65583 ACV65583 AMR65583 AWN65583 BGJ65583 BQF65583 CAB65583 CJX65583 CTT65583 DDP65583 DNL65583 DXH65583 EHD65583 EQZ65583 FAV65583 FKR65583 FUN65583 GEJ65583 GOF65583 GYB65583 HHX65583 HRT65583 IBP65583 ILL65583 IVH65583 JFD65583 JOZ65583 JYV65583 KIR65583 KSN65583 LCJ65583 LMF65583 LWB65583 MFX65583 MPT65583 MZP65583 NJL65583 NTH65583 ODD65583 OMZ65583 OWV65583 PGR65583 PQN65583 QAJ65583 QKF65583 QUB65583 RDX65583 RNT65583 RXP65583 SHL65583 SRH65583 TBD65583 TKZ65583 TUV65583 UER65583 UON65583 UYJ65583 VIF65583 VSB65583 WBX65583 WLT65583 WVP65583 H131119 JD131119 SZ131119 ACV131119 AMR131119 AWN131119 BGJ131119 BQF131119 CAB131119 CJX131119 CTT131119 DDP131119 DNL131119 DXH131119 EHD131119 EQZ131119 FAV131119 FKR131119 FUN131119 GEJ131119 GOF131119 GYB131119 HHX131119 HRT131119 IBP131119 ILL131119 IVH131119 JFD131119 JOZ131119 JYV131119 KIR131119 KSN131119 LCJ131119 LMF131119 LWB131119 MFX131119 MPT131119 MZP131119 NJL131119 NTH131119 ODD131119 OMZ131119 OWV131119 PGR131119 PQN131119 QAJ131119 QKF131119 QUB131119 RDX131119 RNT131119 RXP131119 SHL131119 SRH131119 TBD131119 TKZ131119 TUV131119 UER131119 UON131119 UYJ131119 VIF131119 VSB131119 WBX131119 WLT131119 WVP131119 H196655 JD196655 SZ196655 ACV196655 AMR196655 AWN196655 BGJ196655 BQF196655 CAB196655 CJX196655 CTT196655 DDP196655 DNL196655 DXH196655 EHD196655 EQZ196655 FAV196655 FKR196655 FUN196655 GEJ196655 GOF196655 GYB196655 HHX196655 HRT196655 IBP196655 ILL196655 IVH196655 JFD196655 JOZ196655 JYV196655 KIR196655 KSN196655 LCJ196655 LMF196655 LWB196655 MFX196655 MPT196655 MZP196655 NJL196655 NTH196655 ODD196655 OMZ196655 OWV196655 PGR196655 PQN196655 QAJ196655 QKF196655 QUB196655 RDX196655 RNT196655 RXP196655 SHL196655 SRH196655 TBD196655 TKZ196655 TUV196655 UER196655 UON196655 UYJ196655 VIF196655 VSB196655 WBX196655 WLT196655 WVP196655 H262191 JD262191 SZ262191 ACV262191 AMR262191 AWN262191 BGJ262191 BQF262191 CAB262191 CJX262191 CTT262191 DDP262191 DNL262191 DXH262191 EHD262191 EQZ262191 FAV262191 FKR262191 FUN262191 GEJ262191 GOF262191 GYB262191 HHX262191 HRT262191 IBP262191 ILL262191 IVH262191 JFD262191 JOZ262191 JYV262191 KIR262191 KSN262191 LCJ262191 LMF262191 LWB262191 MFX262191 MPT262191 MZP262191 NJL262191 NTH262191 ODD262191 OMZ262191 OWV262191 PGR262191 PQN262191 QAJ262191 QKF262191 QUB262191 RDX262191 RNT262191 RXP262191 SHL262191 SRH262191 TBD262191 TKZ262191 TUV262191 UER262191 UON262191 UYJ262191 VIF262191 VSB262191 WBX262191 WLT262191 WVP262191 H327727 JD327727 SZ327727 ACV327727 AMR327727 AWN327727 BGJ327727 BQF327727 CAB327727 CJX327727 CTT327727 DDP327727 DNL327727 DXH327727 EHD327727 EQZ327727 FAV327727 FKR327727 FUN327727 GEJ327727 GOF327727 GYB327727 HHX327727 HRT327727 IBP327727 ILL327727 IVH327727 JFD327727 JOZ327727 JYV327727 KIR327727 KSN327727 LCJ327727 LMF327727 LWB327727 MFX327727 MPT327727 MZP327727 NJL327727 NTH327727 ODD327727 OMZ327727 OWV327727 PGR327727 PQN327727 QAJ327727 QKF327727 QUB327727 RDX327727 RNT327727 RXP327727 SHL327727 SRH327727 TBD327727 TKZ327727 TUV327727 UER327727 UON327727 UYJ327727 VIF327727 VSB327727 WBX327727 WLT327727 WVP327727 H393263 JD393263 SZ393263 ACV393263 AMR393263 AWN393263 BGJ393263 BQF393263 CAB393263 CJX393263 CTT393263 DDP393263 DNL393263 DXH393263 EHD393263 EQZ393263 FAV393263 FKR393263 FUN393263 GEJ393263 GOF393263 GYB393263 HHX393263 HRT393263 IBP393263 ILL393263 IVH393263 JFD393263 JOZ393263 JYV393263 KIR393263 KSN393263 LCJ393263 LMF393263 LWB393263 MFX393263 MPT393263 MZP393263 NJL393263 NTH393263 ODD393263 OMZ393263 OWV393263 PGR393263 PQN393263 QAJ393263 QKF393263 QUB393263 RDX393263 RNT393263 RXP393263 SHL393263 SRH393263 TBD393263 TKZ393263 TUV393263 UER393263 UON393263 UYJ393263 VIF393263 VSB393263 WBX393263 WLT393263 WVP393263 H458799 JD458799 SZ458799 ACV458799 AMR458799 AWN458799 BGJ458799 BQF458799 CAB458799 CJX458799 CTT458799 DDP458799 DNL458799 DXH458799 EHD458799 EQZ458799 FAV458799 FKR458799 FUN458799 GEJ458799 GOF458799 GYB458799 HHX458799 HRT458799 IBP458799 ILL458799 IVH458799 JFD458799 JOZ458799 JYV458799 KIR458799 KSN458799 LCJ458799 LMF458799 LWB458799 MFX458799 MPT458799 MZP458799 NJL458799 NTH458799 ODD458799 OMZ458799 OWV458799 PGR458799 PQN458799 QAJ458799 QKF458799 QUB458799 RDX458799 RNT458799 RXP458799 SHL458799 SRH458799 TBD458799 TKZ458799 TUV458799 UER458799 UON458799 UYJ458799 VIF458799 VSB458799 WBX458799 WLT458799 WVP458799 H524335 JD524335 SZ524335 ACV524335 AMR524335 AWN524335 BGJ524335 BQF524335 CAB524335 CJX524335 CTT524335 DDP524335 DNL524335 DXH524335 EHD524335 EQZ524335 FAV524335 FKR524335 FUN524335 GEJ524335 GOF524335 GYB524335 HHX524335 HRT524335 IBP524335 ILL524335 IVH524335 JFD524335 JOZ524335 JYV524335 KIR524335 KSN524335 LCJ524335 LMF524335 LWB524335 MFX524335 MPT524335 MZP524335 NJL524335 NTH524335 ODD524335 OMZ524335 OWV524335 PGR524335 PQN524335 QAJ524335 QKF524335 QUB524335 RDX524335 RNT524335 RXP524335 SHL524335 SRH524335 TBD524335 TKZ524335 TUV524335 UER524335 UON524335 UYJ524335 VIF524335 VSB524335 WBX524335 WLT524335 WVP524335 H589871 JD589871 SZ589871 ACV589871 AMR589871 AWN589871 BGJ589871 BQF589871 CAB589871 CJX589871 CTT589871 DDP589871 DNL589871 DXH589871 EHD589871 EQZ589871 FAV589871 FKR589871 FUN589871 GEJ589871 GOF589871 GYB589871 HHX589871 HRT589871 IBP589871 ILL589871 IVH589871 JFD589871 JOZ589871 JYV589871 KIR589871 KSN589871 LCJ589871 LMF589871 LWB589871 MFX589871 MPT589871 MZP589871 NJL589871 NTH589871 ODD589871 OMZ589871 OWV589871 PGR589871 PQN589871 QAJ589871 QKF589871 QUB589871 RDX589871 RNT589871 RXP589871 SHL589871 SRH589871 TBD589871 TKZ589871 TUV589871 UER589871 UON589871 UYJ589871 VIF589871 VSB589871 WBX589871 WLT589871 WVP589871 H655407 JD655407 SZ655407 ACV655407 AMR655407 AWN655407 BGJ655407 BQF655407 CAB655407 CJX655407 CTT655407 DDP655407 DNL655407 DXH655407 EHD655407 EQZ655407 FAV655407 FKR655407 FUN655407 GEJ655407 GOF655407 GYB655407 HHX655407 HRT655407 IBP655407 ILL655407 IVH655407 JFD655407 JOZ655407 JYV655407 KIR655407 KSN655407 LCJ655407 LMF655407 LWB655407 MFX655407 MPT655407 MZP655407 NJL655407 NTH655407 ODD655407 OMZ655407 OWV655407 PGR655407 PQN655407 QAJ655407 QKF655407 QUB655407 RDX655407 RNT655407 RXP655407 SHL655407 SRH655407 TBD655407 TKZ655407 TUV655407 UER655407 UON655407 UYJ655407 VIF655407 VSB655407 WBX655407 WLT655407 WVP655407 H720943 JD720943 SZ720943 ACV720943 AMR720943 AWN720943 BGJ720943 BQF720943 CAB720943 CJX720943 CTT720943 DDP720943 DNL720943 DXH720943 EHD720943 EQZ720943 FAV720943 FKR720943 FUN720943 GEJ720943 GOF720943 GYB720943 HHX720943 HRT720943 IBP720943 ILL720943 IVH720943 JFD720943 JOZ720943 JYV720943 KIR720943 KSN720943 LCJ720943 LMF720943 LWB720943 MFX720943 MPT720943 MZP720943 NJL720943 NTH720943 ODD720943 OMZ720943 OWV720943 PGR720943 PQN720943 QAJ720943 QKF720943 QUB720943 RDX720943 RNT720943 RXP720943 SHL720943 SRH720943 TBD720943 TKZ720943 TUV720943 UER720943 UON720943 UYJ720943 VIF720943 VSB720943 WBX720943 WLT720943 WVP720943 H786479 JD786479 SZ786479 ACV786479 AMR786479 AWN786479 BGJ786479 BQF786479 CAB786479 CJX786479 CTT786479 DDP786479 DNL786479 DXH786479 EHD786479 EQZ786479 FAV786479 FKR786479 FUN786479 GEJ786479 GOF786479 GYB786479 HHX786479 HRT786479 IBP786479 ILL786479 IVH786479 JFD786479 JOZ786479 JYV786479 KIR786479 KSN786479 LCJ786479 LMF786479 LWB786479 MFX786479 MPT786479 MZP786479 NJL786479 NTH786479 ODD786479 OMZ786479 OWV786479 PGR786479 PQN786479 QAJ786479 QKF786479 QUB786479 RDX786479 RNT786479 RXP786479 SHL786479 SRH786479 TBD786479 TKZ786479 TUV786479 UER786479 UON786479 UYJ786479 VIF786479 VSB786479 WBX786479 WLT786479 WVP786479 H852015 JD852015 SZ852015 ACV852015 AMR852015 AWN852015 BGJ852015 BQF852015 CAB852015 CJX852015 CTT852015 DDP852015 DNL852015 DXH852015 EHD852015 EQZ852015 FAV852015 FKR852015 FUN852015 GEJ852015 GOF852015 GYB852015 HHX852015 HRT852015 IBP852015 ILL852015 IVH852015 JFD852015 JOZ852015 JYV852015 KIR852015 KSN852015 LCJ852015 LMF852015 LWB852015 MFX852015 MPT852015 MZP852015 NJL852015 NTH852015 ODD852015 OMZ852015 OWV852015 PGR852015 PQN852015 QAJ852015 QKF852015 QUB852015 RDX852015 RNT852015 RXP852015 SHL852015 SRH852015 TBD852015 TKZ852015 TUV852015 UER852015 UON852015 UYJ852015 VIF852015 VSB852015 WBX852015 WLT852015 WVP852015 H917551 JD917551 SZ917551 ACV917551 AMR917551 AWN917551 BGJ917551 BQF917551 CAB917551 CJX917551 CTT917551 DDP917551 DNL917551 DXH917551 EHD917551 EQZ917551 FAV917551 FKR917551 FUN917551 GEJ917551 GOF917551 GYB917551 HHX917551 HRT917551 IBP917551 ILL917551 IVH917551 JFD917551 JOZ917551 JYV917551 KIR917551 KSN917551 LCJ917551 LMF917551 LWB917551 MFX917551 MPT917551 MZP917551 NJL917551 NTH917551 ODD917551 OMZ917551 OWV917551 PGR917551 PQN917551 QAJ917551 QKF917551 QUB917551 RDX917551 RNT917551 RXP917551 SHL917551 SRH917551 TBD917551 TKZ917551 TUV917551 UER917551 UON917551 UYJ917551 VIF917551 VSB917551 WBX917551 WLT917551 WVP917551 H983087 JD983087 SZ983087 ACV983087 AMR983087 AWN983087 BGJ983087 BQF983087 CAB983087 CJX983087 CTT983087 DDP983087 DNL983087 DXH983087 EHD983087 EQZ983087 FAV983087 FKR983087 FUN983087 GEJ983087 GOF983087 GYB983087 HHX983087 HRT983087 IBP983087 ILL983087 IVH983087 JFD983087 JOZ983087 JYV983087 KIR983087 KSN983087 LCJ983087 LMF983087 LWB983087 MFX983087 MPT983087 MZP983087 NJL983087 NTH983087 ODD983087 OMZ983087 OWV983087 PGR983087 PQN983087 QAJ983087 QKF983087 QUB983087 RDX983087 RNT983087 RXP983087 SHL983087 SRH983087 TBD983087 TKZ983087 TUV983087 UER983087 UON983087 UYJ983087 VIF983087 VSB983087 WBX983087 WLT983087">
      <formula1>$N$42:$Q$42</formula1>
    </dataValidation>
    <dataValidation type="list" allowBlank="1" showInputMessage="1" showErrorMessage="1" sqref="WVP983077 WLT983077 WBX983077 VSB983077 VIF983077 UYJ983077 UON983077 UER983077 TUV983077 TKZ983077 TBD983077 SRH983077 SHL983077 RXP983077 RNT983077 RDX983077 QUB983077 QKF983077 QAJ983077 PQN983077 PGR983077 OWV983077 OMZ983077 ODD983077 NTH983077 NJL983077 MZP983077 MPT983077 MFX983077 LWB983077 LMF983077 LCJ983077 KSN983077 KIR983077 JYV983077 JOZ983077 JFD983077 IVH983077 ILL983077 IBP983077 HRT983077 HHX983077 GYB983077 GOF983077 GEJ983077 FUN983077 FKR983077 FAV983077 EQZ983077 EHD983077 DXH983077 DNL983077 DDP983077 CTT983077 CJX983077 CAB983077 BQF983077 BGJ983077 AWN983077 AMR983077 ACV983077 SZ983077 JD983077 H983077 WVP917541 WLT917541 WBX917541 VSB917541 VIF917541 UYJ917541 UON917541 UER917541 TUV917541 TKZ917541 TBD917541 SRH917541 SHL917541 RXP917541 RNT917541 RDX917541 QUB917541 QKF917541 QAJ917541 PQN917541 PGR917541 OWV917541 OMZ917541 ODD917541 NTH917541 NJL917541 MZP917541 MPT917541 MFX917541 LWB917541 LMF917541 LCJ917541 KSN917541 KIR917541 JYV917541 JOZ917541 JFD917541 IVH917541 ILL917541 IBP917541 HRT917541 HHX917541 GYB917541 GOF917541 GEJ917541 FUN917541 FKR917541 FAV917541 EQZ917541 EHD917541 DXH917541 DNL917541 DDP917541 CTT917541 CJX917541 CAB917541 BQF917541 BGJ917541 AWN917541 AMR917541 ACV917541 SZ917541 JD917541 H917541 WVP852005 WLT852005 WBX852005 VSB852005 VIF852005 UYJ852005 UON852005 UER852005 TUV852005 TKZ852005 TBD852005 SRH852005 SHL852005 RXP852005 RNT852005 RDX852005 QUB852005 QKF852005 QAJ852005 PQN852005 PGR852005 OWV852005 OMZ852005 ODD852005 NTH852005 NJL852005 MZP852005 MPT852005 MFX852005 LWB852005 LMF852005 LCJ852005 KSN852005 KIR852005 JYV852005 JOZ852005 JFD852005 IVH852005 ILL852005 IBP852005 HRT852005 HHX852005 GYB852005 GOF852005 GEJ852005 FUN852005 FKR852005 FAV852005 EQZ852005 EHD852005 DXH852005 DNL852005 DDP852005 CTT852005 CJX852005 CAB852005 BQF852005 BGJ852005 AWN852005 AMR852005 ACV852005 SZ852005 JD852005 H852005 WVP786469 WLT786469 WBX786469 VSB786469 VIF786469 UYJ786469 UON786469 UER786469 TUV786469 TKZ786469 TBD786469 SRH786469 SHL786469 RXP786469 RNT786469 RDX786469 QUB786469 QKF786469 QAJ786469 PQN786469 PGR786469 OWV786469 OMZ786469 ODD786469 NTH786469 NJL786469 MZP786469 MPT786469 MFX786469 LWB786469 LMF786469 LCJ786469 KSN786469 KIR786469 JYV786469 JOZ786469 JFD786469 IVH786469 ILL786469 IBP786469 HRT786469 HHX786469 GYB786469 GOF786469 GEJ786469 FUN786469 FKR786469 FAV786469 EQZ786469 EHD786469 DXH786469 DNL786469 DDP786469 CTT786469 CJX786469 CAB786469 BQF786469 BGJ786469 AWN786469 AMR786469 ACV786469 SZ786469 JD786469 H786469 WVP720933 WLT720933 WBX720933 VSB720933 VIF720933 UYJ720933 UON720933 UER720933 TUV720933 TKZ720933 TBD720933 SRH720933 SHL720933 RXP720933 RNT720933 RDX720933 QUB720933 QKF720933 QAJ720933 PQN720933 PGR720933 OWV720933 OMZ720933 ODD720933 NTH720933 NJL720933 MZP720933 MPT720933 MFX720933 LWB720933 LMF720933 LCJ720933 KSN720933 KIR720933 JYV720933 JOZ720933 JFD720933 IVH720933 ILL720933 IBP720933 HRT720933 HHX720933 GYB720933 GOF720933 GEJ720933 FUN720933 FKR720933 FAV720933 EQZ720933 EHD720933 DXH720933 DNL720933 DDP720933 CTT720933 CJX720933 CAB720933 BQF720933 BGJ720933 AWN720933 AMR720933 ACV720933 SZ720933 JD720933 H720933 WVP655397 WLT655397 WBX655397 VSB655397 VIF655397 UYJ655397 UON655397 UER655397 TUV655397 TKZ655397 TBD655397 SRH655397 SHL655397 RXP655397 RNT655397 RDX655397 QUB655397 QKF655397 QAJ655397 PQN655397 PGR655397 OWV655397 OMZ655397 ODD655397 NTH655397 NJL655397 MZP655397 MPT655397 MFX655397 LWB655397 LMF655397 LCJ655397 KSN655397 KIR655397 JYV655397 JOZ655397 JFD655397 IVH655397 ILL655397 IBP655397 HRT655397 HHX655397 GYB655397 GOF655397 GEJ655397 FUN655397 FKR655397 FAV655397 EQZ655397 EHD655397 DXH655397 DNL655397 DDP655397 CTT655397 CJX655397 CAB655397 BQF655397 BGJ655397 AWN655397 AMR655397 ACV655397 SZ655397 JD655397 H655397 WVP589861 WLT589861 WBX589861 VSB589861 VIF589861 UYJ589861 UON589861 UER589861 TUV589861 TKZ589861 TBD589861 SRH589861 SHL589861 RXP589861 RNT589861 RDX589861 QUB589861 QKF589861 QAJ589861 PQN589861 PGR589861 OWV589861 OMZ589861 ODD589861 NTH589861 NJL589861 MZP589861 MPT589861 MFX589861 LWB589861 LMF589861 LCJ589861 KSN589861 KIR589861 JYV589861 JOZ589861 JFD589861 IVH589861 ILL589861 IBP589861 HRT589861 HHX589861 GYB589861 GOF589861 GEJ589861 FUN589861 FKR589861 FAV589861 EQZ589861 EHD589861 DXH589861 DNL589861 DDP589861 CTT589861 CJX589861 CAB589861 BQF589861 BGJ589861 AWN589861 AMR589861 ACV589861 SZ589861 JD589861 H589861 WVP524325 WLT524325 WBX524325 VSB524325 VIF524325 UYJ524325 UON524325 UER524325 TUV524325 TKZ524325 TBD524325 SRH524325 SHL524325 RXP524325 RNT524325 RDX524325 QUB524325 QKF524325 QAJ524325 PQN524325 PGR524325 OWV524325 OMZ524325 ODD524325 NTH524325 NJL524325 MZP524325 MPT524325 MFX524325 LWB524325 LMF524325 LCJ524325 KSN524325 KIR524325 JYV524325 JOZ524325 JFD524325 IVH524325 ILL524325 IBP524325 HRT524325 HHX524325 GYB524325 GOF524325 GEJ524325 FUN524325 FKR524325 FAV524325 EQZ524325 EHD524325 DXH524325 DNL524325 DDP524325 CTT524325 CJX524325 CAB524325 BQF524325 BGJ524325 AWN524325 AMR524325 ACV524325 SZ524325 JD524325 H524325 WVP458789 WLT458789 WBX458789 VSB458789 VIF458789 UYJ458789 UON458789 UER458789 TUV458789 TKZ458789 TBD458789 SRH458789 SHL458789 RXP458789 RNT458789 RDX458789 QUB458789 QKF458789 QAJ458789 PQN458789 PGR458789 OWV458789 OMZ458789 ODD458789 NTH458789 NJL458789 MZP458789 MPT458789 MFX458789 LWB458789 LMF458789 LCJ458789 KSN458789 KIR458789 JYV458789 JOZ458789 JFD458789 IVH458789 ILL458789 IBP458789 HRT458789 HHX458789 GYB458789 GOF458789 GEJ458789 FUN458789 FKR458789 FAV458789 EQZ458789 EHD458789 DXH458789 DNL458789 DDP458789 CTT458789 CJX458789 CAB458789 BQF458789 BGJ458789 AWN458789 AMR458789 ACV458789 SZ458789 JD458789 H458789 WVP393253 WLT393253 WBX393253 VSB393253 VIF393253 UYJ393253 UON393253 UER393253 TUV393253 TKZ393253 TBD393253 SRH393253 SHL393253 RXP393253 RNT393253 RDX393253 QUB393253 QKF393253 QAJ393253 PQN393253 PGR393253 OWV393253 OMZ393253 ODD393253 NTH393253 NJL393253 MZP393253 MPT393253 MFX393253 LWB393253 LMF393253 LCJ393253 KSN393253 KIR393253 JYV393253 JOZ393253 JFD393253 IVH393253 ILL393253 IBP393253 HRT393253 HHX393253 GYB393253 GOF393253 GEJ393253 FUN393253 FKR393253 FAV393253 EQZ393253 EHD393253 DXH393253 DNL393253 DDP393253 CTT393253 CJX393253 CAB393253 BQF393253 BGJ393253 AWN393253 AMR393253 ACV393253 SZ393253 JD393253 H393253 WVP327717 WLT327717 WBX327717 VSB327717 VIF327717 UYJ327717 UON327717 UER327717 TUV327717 TKZ327717 TBD327717 SRH327717 SHL327717 RXP327717 RNT327717 RDX327717 QUB327717 QKF327717 QAJ327717 PQN327717 PGR327717 OWV327717 OMZ327717 ODD327717 NTH327717 NJL327717 MZP327717 MPT327717 MFX327717 LWB327717 LMF327717 LCJ327717 KSN327717 KIR327717 JYV327717 JOZ327717 JFD327717 IVH327717 ILL327717 IBP327717 HRT327717 HHX327717 GYB327717 GOF327717 GEJ327717 FUN327717 FKR327717 FAV327717 EQZ327717 EHD327717 DXH327717 DNL327717 DDP327717 CTT327717 CJX327717 CAB327717 BQF327717 BGJ327717 AWN327717 AMR327717 ACV327717 SZ327717 JD327717 H327717 WVP262181 WLT262181 WBX262181 VSB262181 VIF262181 UYJ262181 UON262181 UER262181 TUV262181 TKZ262181 TBD262181 SRH262181 SHL262181 RXP262181 RNT262181 RDX262181 QUB262181 QKF262181 QAJ262181 PQN262181 PGR262181 OWV262181 OMZ262181 ODD262181 NTH262181 NJL262181 MZP262181 MPT262181 MFX262181 LWB262181 LMF262181 LCJ262181 KSN262181 KIR262181 JYV262181 JOZ262181 JFD262181 IVH262181 ILL262181 IBP262181 HRT262181 HHX262181 GYB262181 GOF262181 GEJ262181 FUN262181 FKR262181 FAV262181 EQZ262181 EHD262181 DXH262181 DNL262181 DDP262181 CTT262181 CJX262181 CAB262181 BQF262181 BGJ262181 AWN262181 AMR262181 ACV262181 SZ262181 JD262181 H262181 WVP196645 WLT196645 WBX196645 VSB196645 VIF196645 UYJ196645 UON196645 UER196645 TUV196645 TKZ196645 TBD196645 SRH196645 SHL196645 RXP196645 RNT196645 RDX196645 QUB196645 QKF196645 QAJ196645 PQN196645 PGR196645 OWV196645 OMZ196645 ODD196645 NTH196645 NJL196645 MZP196645 MPT196645 MFX196645 LWB196645 LMF196645 LCJ196645 KSN196645 KIR196645 JYV196645 JOZ196645 JFD196645 IVH196645 ILL196645 IBP196645 HRT196645 HHX196645 GYB196645 GOF196645 GEJ196645 FUN196645 FKR196645 FAV196645 EQZ196645 EHD196645 DXH196645 DNL196645 DDP196645 CTT196645 CJX196645 CAB196645 BQF196645 BGJ196645 AWN196645 AMR196645 ACV196645 SZ196645 JD196645 H196645 WVP131109 WLT131109 WBX131109 VSB131109 VIF131109 UYJ131109 UON131109 UER131109 TUV131109 TKZ131109 TBD131109 SRH131109 SHL131109 RXP131109 RNT131109 RDX131109 QUB131109 QKF131109 QAJ131109 PQN131109 PGR131109 OWV131109 OMZ131109 ODD131109 NTH131109 NJL131109 MZP131109 MPT131109 MFX131109 LWB131109 LMF131109 LCJ131109 KSN131109 KIR131109 JYV131109 JOZ131109 JFD131109 IVH131109 ILL131109 IBP131109 HRT131109 HHX131109 GYB131109 GOF131109 GEJ131109 FUN131109 FKR131109 FAV131109 EQZ131109 EHD131109 DXH131109 DNL131109 DDP131109 CTT131109 CJX131109 CAB131109 BQF131109 BGJ131109 AWN131109 AMR131109 ACV131109 SZ131109 JD131109 H131109 WVP65573 WLT65573 WBX65573 VSB65573 VIF65573 UYJ65573 UON65573 UER65573 TUV65573 TKZ65573 TBD65573 SRH65573 SHL65573 RXP65573 RNT65573 RDX65573 QUB65573 QKF65573 QAJ65573 PQN65573 PGR65573 OWV65573 OMZ65573 ODD65573 NTH65573 NJL65573 MZP65573 MPT65573 MFX65573 LWB65573 LMF65573 LCJ65573 KSN65573 KIR65573 JYV65573 JOZ65573 JFD65573 IVH65573 ILL65573 IBP65573 HRT65573 HHX65573 GYB65573 GOF65573 GEJ65573 FUN65573 FKR65573 FAV65573 EQZ65573 EHD65573 DXH65573 DNL65573 DDP65573 CTT65573 CJX65573 CAB65573 BQF65573 BGJ65573 AWN65573 AMR65573 ACV65573 SZ65573 JD65573 H65573 WVP31 WLT31 WBX31 VSB31 VIF31 UYJ31 UON31 UER31 TUV31 TKZ31 TBD31 SRH31 SHL31 RXP31 RNT31 RDX31 QUB31 QKF31 QAJ31 PQN31 PGR31 OWV31 OMZ31 ODD31 NTH31 NJL31 MZP31 MPT31 MFX31 LWB31 LMF31 LCJ31 KSN31 KIR31 JYV31 JOZ31 JFD31 IVH31 ILL31 IBP31 HRT31 HHX31 GYB31 GOF31 GEJ31 FUN31 FKR31 FAV31 EQZ31 EHD31 DXH31 DNL31 DDP31 CTT31 CJX31 CAB31 BQF31 BGJ31 AWN31 AMR31 ACV31 SZ31 JD31">
      <formula1>$N$31:$Q$31</formula1>
    </dataValidation>
    <dataValidation type="list" allowBlank="1" showInputMessage="1" showErrorMessage="1" sqref="WVP983079 WLT983079 WBX983079 VSB983079 VIF983079 UYJ983079 UON983079 UER983079 TUV983079 TKZ983079 TBD983079 SRH983079 SHL983079 RXP983079 RNT983079 RDX983079 QUB983079 QKF983079 QAJ983079 PQN983079 PGR983079 OWV983079 OMZ983079 ODD983079 NTH983079 NJL983079 MZP983079 MPT983079 MFX983079 LWB983079 LMF983079 LCJ983079 KSN983079 KIR983079 JYV983079 JOZ983079 JFD983079 IVH983079 ILL983079 IBP983079 HRT983079 HHX983079 GYB983079 GOF983079 GEJ983079 FUN983079 FKR983079 FAV983079 EQZ983079 EHD983079 DXH983079 DNL983079 DDP983079 CTT983079 CJX983079 CAB983079 BQF983079 BGJ983079 AWN983079 AMR983079 ACV983079 SZ983079 JD983079 H983079 WVP917543 WLT917543 WBX917543 VSB917543 VIF917543 UYJ917543 UON917543 UER917543 TUV917543 TKZ917543 TBD917543 SRH917543 SHL917543 RXP917543 RNT917543 RDX917543 QUB917543 QKF917543 QAJ917543 PQN917543 PGR917543 OWV917543 OMZ917543 ODD917543 NTH917543 NJL917543 MZP917543 MPT917543 MFX917543 LWB917543 LMF917543 LCJ917543 KSN917543 KIR917543 JYV917543 JOZ917543 JFD917543 IVH917543 ILL917543 IBP917543 HRT917543 HHX917543 GYB917543 GOF917543 GEJ917543 FUN917543 FKR917543 FAV917543 EQZ917543 EHD917543 DXH917543 DNL917543 DDP917543 CTT917543 CJX917543 CAB917543 BQF917543 BGJ917543 AWN917543 AMR917543 ACV917543 SZ917543 JD917543 H917543 WVP852007 WLT852007 WBX852007 VSB852007 VIF852007 UYJ852007 UON852007 UER852007 TUV852007 TKZ852007 TBD852007 SRH852007 SHL852007 RXP852007 RNT852007 RDX852007 QUB852007 QKF852007 QAJ852007 PQN852007 PGR852007 OWV852007 OMZ852007 ODD852007 NTH852007 NJL852007 MZP852007 MPT852007 MFX852007 LWB852007 LMF852007 LCJ852007 KSN852007 KIR852007 JYV852007 JOZ852007 JFD852007 IVH852007 ILL852007 IBP852007 HRT852007 HHX852007 GYB852007 GOF852007 GEJ852007 FUN852007 FKR852007 FAV852007 EQZ852007 EHD852007 DXH852007 DNL852007 DDP852007 CTT852007 CJX852007 CAB852007 BQF852007 BGJ852007 AWN852007 AMR852007 ACV852007 SZ852007 JD852007 H852007 WVP786471 WLT786471 WBX786471 VSB786471 VIF786471 UYJ786471 UON786471 UER786471 TUV786471 TKZ786471 TBD786471 SRH786471 SHL786471 RXP786471 RNT786471 RDX786471 QUB786471 QKF786471 QAJ786471 PQN786471 PGR786471 OWV786471 OMZ786471 ODD786471 NTH786471 NJL786471 MZP786471 MPT786471 MFX786471 LWB786471 LMF786471 LCJ786471 KSN786471 KIR786471 JYV786471 JOZ786471 JFD786471 IVH786471 ILL786471 IBP786471 HRT786471 HHX786471 GYB786471 GOF786471 GEJ786471 FUN786471 FKR786471 FAV786471 EQZ786471 EHD786471 DXH786471 DNL786471 DDP786471 CTT786471 CJX786471 CAB786471 BQF786471 BGJ786471 AWN786471 AMR786471 ACV786471 SZ786471 JD786471 H786471 WVP720935 WLT720935 WBX720935 VSB720935 VIF720935 UYJ720935 UON720935 UER720935 TUV720935 TKZ720935 TBD720935 SRH720935 SHL720935 RXP720935 RNT720935 RDX720935 QUB720935 QKF720935 QAJ720935 PQN720935 PGR720935 OWV720935 OMZ720935 ODD720935 NTH720935 NJL720935 MZP720935 MPT720935 MFX720935 LWB720935 LMF720935 LCJ720935 KSN720935 KIR720935 JYV720935 JOZ720935 JFD720935 IVH720935 ILL720935 IBP720935 HRT720935 HHX720935 GYB720935 GOF720935 GEJ720935 FUN720935 FKR720935 FAV720935 EQZ720935 EHD720935 DXH720935 DNL720935 DDP720935 CTT720935 CJX720935 CAB720935 BQF720935 BGJ720935 AWN720935 AMR720935 ACV720935 SZ720935 JD720935 H720935 WVP655399 WLT655399 WBX655399 VSB655399 VIF655399 UYJ655399 UON655399 UER655399 TUV655399 TKZ655399 TBD655399 SRH655399 SHL655399 RXP655399 RNT655399 RDX655399 QUB655399 QKF655399 QAJ655399 PQN655399 PGR655399 OWV655399 OMZ655399 ODD655399 NTH655399 NJL655399 MZP655399 MPT655399 MFX655399 LWB655399 LMF655399 LCJ655399 KSN655399 KIR655399 JYV655399 JOZ655399 JFD655399 IVH655399 ILL655399 IBP655399 HRT655399 HHX655399 GYB655399 GOF655399 GEJ655399 FUN655399 FKR655399 FAV655399 EQZ655399 EHD655399 DXH655399 DNL655399 DDP655399 CTT655399 CJX655399 CAB655399 BQF655399 BGJ655399 AWN655399 AMR655399 ACV655399 SZ655399 JD655399 H655399 WVP589863 WLT589863 WBX589863 VSB589863 VIF589863 UYJ589863 UON589863 UER589863 TUV589863 TKZ589863 TBD589863 SRH589863 SHL589863 RXP589863 RNT589863 RDX589863 QUB589863 QKF589863 QAJ589863 PQN589863 PGR589863 OWV589863 OMZ589863 ODD589863 NTH589863 NJL589863 MZP589863 MPT589863 MFX589863 LWB589863 LMF589863 LCJ589863 KSN589863 KIR589863 JYV589863 JOZ589863 JFD589863 IVH589863 ILL589863 IBP589863 HRT589863 HHX589863 GYB589863 GOF589863 GEJ589863 FUN589863 FKR589863 FAV589863 EQZ589863 EHD589863 DXH589863 DNL589863 DDP589863 CTT589863 CJX589863 CAB589863 BQF589863 BGJ589863 AWN589863 AMR589863 ACV589863 SZ589863 JD589863 H589863 WVP524327 WLT524327 WBX524327 VSB524327 VIF524327 UYJ524327 UON524327 UER524327 TUV524327 TKZ524327 TBD524327 SRH524327 SHL524327 RXP524327 RNT524327 RDX524327 QUB524327 QKF524327 QAJ524327 PQN524327 PGR524327 OWV524327 OMZ524327 ODD524327 NTH524327 NJL524327 MZP524327 MPT524327 MFX524327 LWB524327 LMF524327 LCJ524327 KSN524327 KIR524327 JYV524327 JOZ524327 JFD524327 IVH524327 ILL524327 IBP524327 HRT524327 HHX524327 GYB524327 GOF524327 GEJ524327 FUN524327 FKR524327 FAV524327 EQZ524327 EHD524327 DXH524327 DNL524327 DDP524327 CTT524327 CJX524327 CAB524327 BQF524327 BGJ524327 AWN524327 AMR524327 ACV524327 SZ524327 JD524327 H524327 WVP458791 WLT458791 WBX458791 VSB458791 VIF458791 UYJ458791 UON458791 UER458791 TUV458791 TKZ458791 TBD458791 SRH458791 SHL458791 RXP458791 RNT458791 RDX458791 QUB458791 QKF458791 QAJ458791 PQN458791 PGR458791 OWV458791 OMZ458791 ODD458791 NTH458791 NJL458791 MZP458791 MPT458791 MFX458791 LWB458791 LMF458791 LCJ458791 KSN458791 KIR458791 JYV458791 JOZ458791 JFD458791 IVH458791 ILL458791 IBP458791 HRT458791 HHX458791 GYB458791 GOF458791 GEJ458791 FUN458791 FKR458791 FAV458791 EQZ458791 EHD458791 DXH458791 DNL458791 DDP458791 CTT458791 CJX458791 CAB458791 BQF458791 BGJ458791 AWN458791 AMR458791 ACV458791 SZ458791 JD458791 H458791 WVP393255 WLT393255 WBX393255 VSB393255 VIF393255 UYJ393255 UON393255 UER393255 TUV393255 TKZ393255 TBD393255 SRH393255 SHL393255 RXP393255 RNT393255 RDX393255 QUB393255 QKF393255 QAJ393255 PQN393255 PGR393255 OWV393255 OMZ393255 ODD393255 NTH393255 NJL393255 MZP393255 MPT393255 MFX393255 LWB393255 LMF393255 LCJ393255 KSN393255 KIR393255 JYV393255 JOZ393255 JFD393255 IVH393255 ILL393255 IBP393255 HRT393255 HHX393255 GYB393255 GOF393255 GEJ393255 FUN393255 FKR393255 FAV393255 EQZ393255 EHD393255 DXH393255 DNL393255 DDP393255 CTT393255 CJX393255 CAB393255 BQF393255 BGJ393255 AWN393255 AMR393255 ACV393255 SZ393255 JD393255 H393255 WVP327719 WLT327719 WBX327719 VSB327719 VIF327719 UYJ327719 UON327719 UER327719 TUV327719 TKZ327719 TBD327719 SRH327719 SHL327719 RXP327719 RNT327719 RDX327719 QUB327719 QKF327719 QAJ327719 PQN327719 PGR327719 OWV327719 OMZ327719 ODD327719 NTH327719 NJL327719 MZP327719 MPT327719 MFX327719 LWB327719 LMF327719 LCJ327719 KSN327719 KIR327719 JYV327719 JOZ327719 JFD327719 IVH327719 ILL327719 IBP327719 HRT327719 HHX327719 GYB327719 GOF327719 GEJ327719 FUN327719 FKR327719 FAV327719 EQZ327719 EHD327719 DXH327719 DNL327719 DDP327719 CTT327719 CJX327719 CAB327719 BQF327719 BGJ327719 AWN327719 AMR327719 ACV327719 SZ327719 JD327719 H327719 WVP262183 WLT262183 WBX262183 VSB262183 VIF262183 UYJ262183 UON262183 UER262183 TUV262183 TKZ262183 TBD262183 SRH262183 SHL262183 RXP262183 RNT262183 RDX262183 QUB262183 QKF262183 QAJ262183 PQN262183 PGR262183 OWV262183 OMZ262183 ODD262183 NTH262183 NJL262183 MZP262183 MPT262183 MFX262183 LWB262183 LMF262183 LCJ262183 KSN262183 KIR262183 JYV262183 JOZ262183 JFD262183 IVH262183 ILL262183 IBP262183 HRT262183 HHX262183 GYB262183 GOF262183 GEJ262183 FUN262183 FKR262183 FAV262183 EQZ262183 EHD262183 DXH262183 DNL262183 DDP262183 CTT262183 CJX262183 CAB262183 BQF262183 BGJ262183 AWN262183 AMR262183 ACV262183 SZ262183 JD262183 H262183 WVP196647 WLT196647 WBX196647 VSB196647 VIF196647 UYJ196647 UON196647 UER196647 TUV196647 TKZ196647 TBD196647 SRH196647 SHL196647 RXP196647 RNT196647 RDX196647 QUB196647 QKF196647 QAJ196647 PQN196647 PGR196647 OWV196647 OMZ196647 ODD196647 NTH196647 NJL196647 MZP196647 MPT196647 MFX196647 LWB196647 LMF196647 LCJ196647 KSN196647 KIR196647 JYV196647 JOZ196647 JFD196647 IVH196647 ILL196647 IBP196647 HRT196647 HHX196647 GYB196647 GOF196647 GEJ196647 FUN196647 FKR196647 FAV196647 EQZ196647 EHD196647 DXH196647 DNL196647 DDP196647 CTT196647 CJX196647 CAB196647 BQF196647 BGJ196647 AWN196647 AMR196647 ACV196647 SZ196647 JD196647 H196647 WVP131111 WLT131111 WBX131111 VSB131111 VIF131111 UYJ131111 UON131111 UER131111 TUV131111 TKZ131111 TBD131111 SRH131111 SHL131111 RXP131111 RNT131111 RDX131111 QUB131111 QKF131111 QAJ131111 PQN131111 PGR131111 OWV131111 OMZ131111 ODD131111 NTH131111 NJL131111 MZP131111 MPT131111 MFX131111 LWB131111 LMF131111 LCJ131111 KSN131111 KIR131111 JYV131111 JOZ131111 JFD131111 IVH131111 ILL131111 IBP131111 HRT131111 HHX131111 GYB131111 GOF131111 GEJ131111 FUN131111 FKR131111 FAV131111 EQZ131111 EHD131111 DXH131111 DNL131111 DDP131111 CTT131111 CJX131111 CAB131111 BQF131111 BGJ131111 AWN131111 AMR131111 ACV131111 SZ131111 JD131111 H131111 WVP65575 WLT65575 WBX65575 VSB65575 VIF65575 UYJ65575 UON65575 UER65575 TUV65575 TKZ65575 TBD65575 SRH65575 SHL65575 RXP65575 RNT65575 RDX65575 QUB65575 QKF65575 QAJ65575 PQN65575 PGR65575 OWV65575 OMZ65575 ODD65575 NTH65575 NJL65575 MZP65575 MPT65575 MFX65575 LWB65575 LMF65575 LCJ65575 KSN65575 KIR65575 JYV65575 JOZ65575 JFD65575 IVH65575 ILL65575 IBP65575 HRT65575 HHX65575 GYB65575 GOF65575 GEJ65575 FUN65575 FKR65575 FAV65575 EQZ65575 EHD65575 DXH65575 DNL65575 DDP65575 CTT65575 CJX65575 CAB65575 BQF65575 BGJ65575 AWN65575 AMR65575 ACV65575 SZ65575 JD65575 H65575 WVP33:WVP34 WLT33:WLT34 WBX33:WBX34 VSB33:VSB34 VIF33:VIF34 UYJ33:UYJ34 UON33:UON34 UER33:UER34 TUV33:TUV34 TKZ33:TKZ34 TBD33:TBD34 SRH33:SRH34 SHL33:SHL34 RXP33:RXP34 RNT33:RNT34 RDX33:RDX34 QUB33:QUB34 QKF33:QKF34 QAJ33:QAJ34 PQN33:PQN34 PGR33:PGR34 OWV33:OWV34 OMZ33:OMZ34 ODD33:ODD34 NTH33:NTH34 NJL33:NJL34 MZP33:MZP34 MPT33:MPT34 MFX33:MFX34 LWB33:LWB34 LMF33:LMF34 LCJ33:LCJ34 KSN33:KSN34 KIR33:KIR34 JYV33:JYV34 JOZ33:JOZ34 JFD33:JFD34 IVH33:IVH34 ILL33:ILL34 IBP33:IBP34 HRT33:HRT34 HHX33:HHX34 GYB33:GYB34 GOF33:GOF34 GEJ33:GEJ34 FUN33:FUN34 FKR33:FKR34 FAV33:FAV34 EQZ33:EQZ34 EHD33:EHD34 DXH33:DXH34 DNL33:DNL34 DDP33:DDP34 CTT33:CTT34 CJX33:CJX34 CAB33:CAB34 BQF33:BQF34 BGJ33:BGJ34 AWN33:AWN34 AMR33:AMR34 ACV33:ACV34 SZ33:SZ34 JD33:JD34">
      <formula1>$M$33:$Q$33</formula1>
    </dataValidation>
    <dataValidation type="list" allowBlank="1" showInputMessage="1" showErrorMessage="1" sqref="WVP983080 JD35 SZ35 ACV35 AMR35 AWN35 BGJ35 BQF35 CAB35 CJX35 CTT35 DDP35 DNL35 DXH35 EHD35 EQZ35 FAV35 FKR35 FUN35 GEJ35 GOF35 GYB35 HHX35 HRT35 IBP35 ILL35 IVH35 JFD35 JOZ35 JYV35 KIR35 KSN35 LCJ35 LMF35 LWB35 MFX35 MPT35 MZP35 NJL35 NTH35 ODD35 OMZ35 OWV35 PGR35 PQN35 QAJ35 QKF35 QUB35 RDX35 RNT35 RXP35 SHL35 SRH35 TBD35 TKZ35 TUV35 UER35 UON35 UYJ35 VIF35 VSB35 WBX35 WLT35 WVP35 H65576 JD65576 SZ65576 ACV65576 AMR65576 AWN65576 BGJ65576 BQF65576 CAB65576 CJX65576 CTT65576 DDP65576 DNL65576 DXH65576 EHD65576 EQZ65576 FAV65576 FKR65576 FUN65576 GEJ65576 GOF65576 GYB65576 HHX65576 HRT65576 IBP65576 ILL65576 IVH65576 JFD65576 JOZ65576 JYV65576 KIR65576 KSN65576 LCJ65576 LMF65576 LWB65576 MFX65576 MPT65576 MZP65576 NJL65576 NTH65576 ODD65576 OMZ65576 OWV65576 PGR65576 PQN65576 QAJ65576 QKF65576 QUB65576 RDX65576 RNT65576 RXP65576 SHL65576 SRH65576 TBD65576 TKZ65576 TUV65576 UER65576 UON65576 UYJ65576 VIF65576 VSB65576 WBX65576 WLT65576 WVP65576 H131112 JD131112 SZ131112 ACV131112 AMR131112 AWN131112 BGJ131112 BQF131112 CAB131112 CJX131112 CTT131112 DDP131112 DNL131112 DXH131112 EHD131112 EQZ131112 FAV131112 FKR131112 FUN131112 GEJ131112 GOF131112 GYB131112 HHX131112 HRT131112 IBP131112 ILL131112 IVH131112 JFD131112 JOZ131112 JYV131112 KIR131112 KSN131112 LCJ131112 LMF131112 LWB131112 MFX131112 MPT131112 MZP131112 NJL131112 NTH131112 ODD131112 OMZ131112 OWV131112 PGR131112 PQN131112 QAJ131112 QKF131112 QUB131112 RDX131112 RNT131112 RXP131112 SHL131112 SRH131112 TBD131112 TKZ131112 TUV131112 UER131112 UON131112 UYJ131112 VIF131112 VSB131112 WBX131112 WLT131112 WVP131112 H196648 JD196648 SZ196648 ACV196648 AMR196648 AWN196648 BGJ196648 BQF196648 CAB196648 CJX196648 CTT196648 DDP196648 DNL196648 DXH196648 EHD196648 EQZ196648 FAV196648 FKR196648 FUN196648 GEJ196648 GOF196648 GYB196648 HHX196648 HRT196648 IBP196648 ILL196648 IVH196648 JFD196648 JOZ196648 JYV196648 KIR196648 KSN196648 LCJ196648 LMF196648 LWB196648 MFX196648 MPT196648 MZP196648 NJL196648 NTH196648 ODD196648 OMZ196648 OWV196648 PGR196648 PQN196648 QAJ196648 QKF196648 QUB196648 RDX196648 RNT196648 RXP196648 SHL196648 SRH196648 TBD196648 TKZ196648 TUV196648 UER196648 UON196648 UYJ196648 VIF196648 VSB196648 WBX196648 WLT196648 WVP196648 H262184 JD262184 SZ262184 ACV262184 AMR262184 AWN262184 BGJ262184 BQF262184 CAB262184 CJX262184 CTT262184 DDP262184 DNL262184 DXH262184 EHD262184 EQZ262184 FAV262184 FKR262184 FUN262184 GEJ262184 GOF262184 GYB262184 HHX262184 HRT262184 IBP262184 ILL262184 IVH262184 JFD262184 JOZ262184 JYV262184 KIR262184 KSN262184 LCJ262184 LMF262184 LWB262184 MFX262184 MPT262184 MZP262184 NJL262184 NTH262184 ODD262184 OMZ262184 OWV262184 PGR262184 PQN262184 QAJ262184 QKF262184 QUB262184 RDX262184 RNT262184 RXP262184 SHL262184 SRH262184 TBD262184 TKZ262184 TUV262184 UER262184 UON262184 UYJ262184 VIF262184 VSB262184 WBX262184 WLT262184 WVP262184 H327720 JD327720 SZ327720 ACV327720 AMR327720 AWN327720 BGJ327720 BQF327720 CAB327720 CJX327720 CTT327720 DDP327720 DNL327720 DXH327720 EHD327720 EQZ327720 FAV327720 FKR327720 FUN327720 GEJ327720 GOF327720 GYB327720 HHX327720 HRT327720 IBP327720 ILL327720 IVH327720 JFD327720 JOZ327720 JYV327720 KIR327720 KSN327720 LCJ327720 LMF327720 LWB327720 MFX327720 MPT327720 MZP327720 NJL327720 NTH327720 ODD327720 OMZ327720 OWV327720 PGR327720 PQN327720 QAJ327720 QKF327720 QUB327720 RDX327720 RNT327720 RXP327720 SHL327720 SRH327720 TBD327720 TKZ327720 TUV327720 UER327720 UON327720 UYJ327720 VIF327720 VSB327720 WBX327720 WLT327720 WVP327720 H393256 JD393256 SZ393256 ACV393256 AMR393256 AWN393256 BGJ393256 BQF393256 CAB393256 CJX393256 CTT393256 DDP393256 DNL393256 DXH393256 EHD393256 EQZ393256 FAV393256 FKR393256 FUN393256 GEJ393256 GOF393256 GYB393256 HHX393256 HRT393256 IBP393256 ILL393256 IVH393256 JFD393256 JOZ393256 JYV393256 KIR393256 KSN393256 LCJ393256 LMF393256 LWB393256 MFX393256 MPT393256 MZP393256 NJL393256 NTH393256 ODD393256 OMZ393256 OWV393256 PGR393256 PQN393256 QAJ393256 QKF393256 QUB393256 RDX393256 RNT393256 RXP393256 SHL393256 SRH393256 TBD393256 TKZ393256 TUV393256 UER393256 UON393256 UYJ393256 VIF393256 VSB393256 WBX393256 WLT393256 WVP393256 H458792 JD458792 SZ458792 ACV458792 AMR458792 AWN458792 BGJ458792 BQF458792 CAB458792 CJX458792 CTT458792 DDP458792 DNL458792 DXH458792 EHD458792 EQZ458792 FAV458792 FKR458792 FUN458792 GEJ458792 GOF458792 GYB458792 HHX458792 HRT458792 IBP458792 ILL458792 IVH458792 JFD458792 JOZ458792 JYV458792 KIR458792 KSN458792 LCJ458792 LMF458792 LWB458792 MFX458792 MPT458792 MZP458792 NJL458792 NTH458792 ODD458792 OMZ458792 OWV458792 PGR458792 PQN458792 QAJ458792 QKF458792 QUB458792 RDX458792 RNT458792 RXP458792 SHL458792 SRH458792 TBD458792 TKZ458792 TUV458792 UER458792 UON458792 UYJ458792 VIF458792 VSB458792 WBX458792 WLT458792 WVP458792 H524328 JD524328 SZ524328 ACV524328 AMR524328 AWN524328 BGJ524328 BQF524328 CAB524328 CJX524328 CTT524328 DDP524328 DNL524328 DXH524328 EHD524328 EQZ524328 FAV524328 FKR524328 FUN524328 GEJ524328 GOF524328 GYB524328 HHX524328 HRT524328 IBP524328 ILL524328 IVH524328 JFD524328 JOZ524328 JYV524328 KIR524328 KSN524328 LCJ524328 LMF524328 LWB524328 MFX524328 MPT524328 MZP524328 NJL524328 NTH524328 ODD524328 OMZ524328 OWV524328 PGR524328 PQN524328 QAJ524328 QKF524328 QUB524328 RDX524328 RNT524328 RXP524328 SHL524328 SRH524328 TBD524328 TKZ524328 TUV524328 UER524328 UON524328 UYJ524328 VIF524328 VSB524328 WBX524328 WLT524328 WVP524328 H589864 JD589864 SZ589864 ACV589864 AMR589864 AWN589864 BGJ589864 BQF589864 CAB589864 CJX589864 CTT589864 DDP589864 DNL589864 DXH589864 EHD589864 EQZ589864 FAV589864 FKR589864 FUN589864 GEJ589864 GOF589864 GYB589864 HHX589864 HRT589864 IBP589864 ILL589864 IVH589864 JFD589864 JOZ589864 JYV589864 KIR589864 KSN589864 LCJ589864 LMF589864 LWB589864 MFX589864 MPT589864 MZP589864 NJL589864 NTH589864 ODD589864 OMZ589864 OWV589864 PGR589864 PQN589864 QAJ589864 QKF589864 QUB589864 RDX589864 RNT589864 RXP589864 SHL589864 SRH589864 TBD589864 TKZ589864 TUV589864 UER589864 UON589864 UYJ589864 VIF589864 VSB589864 WBX589864 WLT589864 WVP589864 H655400 JD655400 SZ655400 ACV655400 AMR655400 AWN655400 BGJ655400 BQF655400 CAB655400 CJX655400 CTT655400 DDP655400 DNL655400 DXH655400 EHD655400 EQZ655400 FAV655400 FKR655400 FUN655400 GEJ655400 GOF655400 GYB655400 HHX655400 HRT655400 IBP655400 ILL655400 IVH655400 JFD655400 JOZ655400 JYV655400 KIR655400 KSN655400 LCJ655400 LMF655400 LWB655400 MFX655400 MPT655400 MZP655400 NJL655400 NTH655400 ODD655400 OMZ655400 OWV655400 PGR655400 PQN655400 QAJ655400 QKF655400 QUB655400 RDX655400 RNT655400 RXP655400 SHL655400 SRH655400 TBD655400 TKZ655400 TUV655400 UER655400 UON655400 UYJ655400 VIF655400 VSB655400 WBX655400 WLT655400 WVP655400 H720936 JD720936 SZ720936 ACV720936 AMR720936 AWN720936 BGJ720936 BQF720936 CAB720936 CJX720936 CTT720936 DDP720936 DNL720936 DXH720936 EHD720936 EQZ720936 FAV720936 FKR720936 FUN720936 GEJ720936 GOF720936 GYB720936 HHX720936 HRT720936 IBP720936 ILL720936 IVH720936 JFD720936 JOZ720936 JYV720936 KIR720936 KSN720936 LCJ720936 LMF720936 LWB720936 MFX720936 MPT720936 MZP720936 NJL720936 NTH720936 ODD720936 OMZ720936 OWV720936 PGR720936 PQN720936 QAJ720936 QKF720936 QUB720936 RDX720936 RNT720936 RXP720936 SHL720936 SRH720936 TBD720936 TKZ720936 TUV720936 UER720936 UON720936 UYJ720936 VIF720936 VSB720936 WBX720936 WLT720936 WVP720936 H786472 JD786472 SZ786472 ACV786472 AMR786472 AWN786472 BGJ786472 BQF786472 CAB786472 CJX786472 CTT786472 DDP786472 DNL786472 DXH786472 EHD786472 EQZ786472 FAV786472 FKR786472 FUN786472 GEJ786472 GOF786472 GYB786472 HHX786472 HRT786472 IBP786472 ILL786472 IVH786472 JFD786472 JOZ786472 JYV786472 KIR786472 KSN786472 LCJ786472 LMF786472 LWB786472 MFX786472 MPT786472 MZP786472 NJL786472 NTH786472 ODD786472 OMZ786472 OWV786472 PGR786472 PQN786472 QAJ786472 QKF786472 QUB786472 RDX786472 RNT786472 RXP786472 SHL786472 SRH786472 TBD786472 TKZ786472 TUV786472 UER786472 UON786472 UYJ786472 VIF786472 VSB786472 WBX786472 WLT786472 WVP786472 H852008 JD852008 SZ852008 ACV852008 AMR852008 AWN852008 BGJ852008 BQF852008 CAB852008 CJX852008 CTT852008 DDP852008 DNL852008 DXH852008 EHD852008 EQZ852008 FAV852008 FKR852008 FUN852008 GEJ852008 GOF852008 GYB852008 HHX852008 HRT852008 IBP852008 ILL852008 IVH852008 JFD852008 JOZ852008 JYV852008 KIR852008 KSN852008 LCJ852008 LMF852008 LWB852008 MFX852008 MPT852008 MZP852008 NJL852008 NTH852008 ODD852008 OMZ852008 OWV852008 PGR852008 PQN852008 QAJ852008 QKF852008 QUB852008 RDX852008 RNT852008 RXP852008 SHL852008 SRH852008 TBD852008 TKZ852008 TUV852008 UER852008 UON852008 UYJ852008 VIF852008 VSB852008 WBX852008 WLT852008 WVP852008 H917544 JD917544 SZ917544 ACV917544 AMR917544 AWN917544 BGJ917544 BQF917544 CAB917544 CJX917544 CTT917544 DDP917544 DNL917544 DXH917544 EHD917544 EQZ917544 FAV917544 FKR917544 FUN917544 GEJ917544 GOF917544 GYB917544 HHX917544 HRT917544 IBP917544 ILL917544 IVH917544 JFD917544 JOZ917544 JYV917544 KIR917544 KSN917544 LCJ917544 LMF917544 LWB917544 MFX917544 MPT917544 MZP917544 NJL917544 NTH917544 ODD917544 OMZ917544 OWV917544 PGR917544 PQN917544 QAJ917544 QKF917544 QUB917544 RDX917544 RNT917544 RXP917544 SHL917544 SRH917544 TBD917544 TKZ917544 TUV917544 UER917544 UON917544 UYJ917544 VIF917544 VSB917544 WBX917544 WLT917544 WVP917544 H983080 JD983080 SZ983080 ACV983080 AMR983080 AWN983080 BGJ983080 BQF983080 CAB983080 CJX983080 CTT983080 DDP983080 DNL983080 DXH983080 EHD983080 EQZ983080 FAV983080 FKR983080 FUN983080 GEJ983080 GOF983080 GYB983080 HHX983080 HRT983080 IBP983080 ILL983080 IVH983080 JFD983080 JOZ983080 JYV983080 KIR983080 KSN983080 LCJ983080 LMF983080 LWB983080 MFX983080 MPT983080 MZP983080 NJL983080 NTH983080 ODD983080 OMZ983080 OWV983080 PGR983080 PQN983080 QAJ983080 QKF983080 QUB983080 RDX983080 RNT983080 RXP983080 SHL983080 SRH983080 TBD983080 TKZ983080 TUV983080 UER983080 UON983080 UYJ983080 VIF983080 VSB983080 WBX983080 WLT983080">
      <formula1>$N$35:$Q$35</formula1>
    </dataValidation>
    <dataValidation type="list" allowBlank="1" showInputMessage="1" showErrorMessage="1" sqref="WVP983078 WLT983078 WBX983078 VSB983078 VIF983078 UYJ983078 UON983078 UER983078 TUV983078 TKZ983078 TBD983078 SRH983078 SHL983078 RXP983078 RNT983078 RDX983078 QUB983078 QKF983078 QAJ983078 PQN983078 PGR983078 OWV983078 OMZ983078 ODD983078 NTH983078 NJL983078 MZP983078 MPT983078 MFX983078 LWB983078 LMF983078 LCJ983078 KSN983078 KIR983078 JYV983078 JOZ983078 JFD983078 IVH983078 ILL983078 IBP983078 HRT983078 HHX983078 GYB983078 GOF983078 GEJ983078 FUN983078 FKR983078 FAV983078 EQZ983078 EHD983078 DXH983078 DNL983078 DDP983078 CTT983078 CJX983078 CAB983078 BQF983078 BGJ983078 AWN983078 AMR983078 ACV983078 SZ983078 JD983078 H983078 WVP917542 WLT917542 WBX917542 VSB917542 VIF917542 UYJ917542 UON917542 UER917542 TUV917542 TKZ917542 TBD917542 SRH917542 SHL917542 RXP917542 RNT917542 RDX917542 QUB917542 QKF917542 QAJ917542 PQN917542 PGR917542 OWV917542 OMZ917542 ODD917542 NTH917542 NJL917542 MZP917542 MPT917542 MFX917542 LWB917542 LMF917542 LCJ917542 KSN917542 KIR917542 JYV917542 JOZ917542 JFD917542 IVH917542 ILL917542 IBP917542 HRT917542 HHX917542 GYB917542 GOF917542 GEJ917542 FUN917542 FKR917542 FAV917542 EQZ917542 EHD917542 DXH917542 DNL917542 DDP917542 CTT917542 CJX917542 CAB917542 BQF917542 BGJ917542 AWN917542 AMR917542 ACV917542 SZ917542 JD917542 H917542 WVP852006 WLT852006 WBX852006 VSB852006 VIF852006 UYJ852006 UON852006 UER852006 TUV852006 TKZ852006 TBD852006 SRH852006 SHL852006 RXP852006 RNT852006 RDX852006 QUB852006 QKF852006 QAJ852006 PQN852006 PGR852006 OWV852006 OMZ852006 ODD852006 NTH852006 NJL852006 MZP852006 MPT852006 MFX852006 LWB852006 LMF852006 LCJ852006 KSN852006 KIR852006 JYV852006 JOZ852006 JFD852006 IVH852006 ILL852006 IBP852006 HRT852006 HHX852006 GYB852006 GOF852006 GEJ852006 FUN852006 FKR852006 FAV852006 EQZ852006 EHD852006 DXH852006 DNL852006 DDP852006 CTT852006 CJX852006 CAB852006 BQF852006 BGJ852006 AWN852006 AMR852006 ACV852006 SZ852006 JD852006 H852006 WVP786470 WLT786470 WBX786470 VSB786470 VIF786470 UYJ786470 UON786470 UER786470 TUV786470 TKZ786470 TBD786470 SRH786470 SHL786470 RXP786470 RNT786470 RDX786470 QUB786470 QKF786470 QAJ786470 PQN786470 PGR786470 OWV786470 OMZ786470 ODD786470 NTH786470 NJL786470 MZP786470 MPT786470 MFX786470 LWB786470 LMF786470 LCJ786470 KSN786470 KIR786470 JYV786470 JOZ786470 JFD786470 IVH786470 ILL786470 IBP786470 HRT786470 HHX786470 GYB786470 GOF786470 GEJ786470 FUN786470 FKR786470 FAV786470 EQZ786470 EHD786470 DXH786470 DNL786470 DDP786470 CTT786470 CJX786470 CAB786470 BQF786470 BGJ786470 AWN786470 AMR786470 ACV786470 SZ786470 JD786470 H786470 WVP720934 WLT720934 WBX720934 VSB720934 VIF720934 UYJ720934 UON720934 UER720934 TUV720934 TKZ720934 TBD720934 SRH720934 SHL720934 RXP720934 RNT720934 RDX720934 QUB720934 QKF720934 QAJ720934 PQN720934 PGR720934 OWV720934 OMZ720934 ODD720934 NTH720934 NJL720934 MZP720934 MPT720934 MFX720934 LWB720934 LMF720934 LCJ720934 KSN720934 KIR720934 JYV720934 JOZ720934 JFD720934 IVH720934 ILL720934 IBP720934 HRT720934 HHX720934 GYB720934 GOF720934 GEJ720934 FUN720934 FKR720934 FAV720934 EQZ720934 EHD720934 DXH720934 DNL720934 DDP720934 CTT720934 CJX720934 CAB720934 BQF720934 BGJ720934 AWN720934 AMR720934 ACV720934 SZ720934 JD720934 H720934 WVP655398 WLT655398 WBX655398 VSB655398 VIF655398 UYJ655398 UON655398 UER655398 TUV655398 TKZ655398 TBD655398 SRH655398 SHL655398 RXP655398 RNT655398 RDX655398 QUB655398 QKF655398 QAJ655398 PQN655398 PGR655398 OWV655398 OMZ655398 ODD655398 NTH655398 NJL655398 MZP655398 MPT655398 MFX655398 LWB655398 LMF655398 LCJ655398 KSN655398 KIR655398 JYV655398 JOZ655398 JFD655398 IVH655398 ILL655398 IBP655398 HRT655398 HHX655398 GYB655398 GOF655398 GEJ655398 FUN655398 FKR655398 FAV655398 EQZ655398 EHD655398 DXH655398 DNL655398 DDP655398 CTT655398 CJX655398 CAB655398 BQF655398 BGJ655398 AWN655398 AMR655398 ACV655398 SZ655398 JD655398 H655398 WVP589862 WLT589862 WBX589862 VSB589862 VIF589862 UYJ589862 UON589862 UER589862 TUV589862 TKZ589862 TBD589862 SRH589862 SHL589862 RXP589862 RNT589862 RDX589862 QUB589862 QKF589862 QAJ589862 PQN589862 PGR589862 OWV589862 OMZ589862 ODD589862 NTH589862 NJL589862 MZP589862 MPT589862 MFX589862 LWB589862 LMF589862 LCJ589862 KSN589862 KIR589862 JYV589862 JOZ589862 JFD589862 IVH589862 ILL589862 IBP589862 HRT589862 HHX589862 GYB589862 GOF589862 GEJ589862 FUN589862 FKR589862 FAV589862 EQZ589862 EHD589862 DXH589862 DNL589862 DDP589862 CTT589862 CJX589862 CAB589862 BQF589862 BGJ589862 AWN589862 AMR589862 ACV589862 SZ589862 JD589862 H589862 WVP524326 WLT524326 WBX524326 VSB524326 VIF524326 UYJ524326 UON524326 UER524326 TUV524326 TKZ524326 TBD524326 SRH524326 SHL524326 RXP524326 RNT524326 RDX524326 QUB524326 QKF524326 QAJ524326 PQN524326 PGR524326 OWV524326 OMZ524326 ODD524326 NTH524326 NJL524326 MZP524326 MPT524326 MFX524326 LWB524326 LMF524326 LCJ524326 KSN524326 KIR524326 JYV524326 JOZ524326 JFD524326 IVH524326 ILL524326 IBP524326 HRT524326 HHX524326 GYB524326 GOF524326 GEJ524326 FUN524326 FKR524326 FAV524326 EQZ524326 EHD524326 DXH524326 DNL524326 DDP524326 CTT524326 CJX524326 CAB524326 BQF524326 BGJ524326 AWN524326 AMR524326 ACV524326 SZ524326 JD524326 H524326 WVP458790 WLT458790 WBX458790 VSB458790 VIF458790 UYJ458790 UON458790 UER458790 TUV458790 TKZ458790 TBD458790 SRH458790 SHL458790 RXP458790 RNT458790 RDX458790 QUB458790 QKF458790 QAJ458790 PQN458790 PGR458790 OWV458790 OMZ458790 ODD458790 NTH458790 NJL458790 MZP458790 MPT458790 MFX458790 LWB458790 LMF458790 LCJ458790 KSN458790 KIR458790 JYV458790 JOZ458790 JFD458790 IVH458790 ILL458790 IBP458790 HRT458790 HHX458790 GYB458790 GOF458790 GEJ458790 FUN458790 FKR458790 FAV458790 EQZ458790 EHD458790 DXH458790 DNL458790 DDP458790 CTT458790 CJX458790 CAB458790 BQF458790 BGJ458790 AWN458790 AMR458790 ACV458790 SZ458790 JD458790 H458790 WVP393254 WLT393254 WBX393254 VSB393254 VIF393254 UYJ393254 UON393254 UER393254 TUV393254 TKZ393254 TBD393254 SRH393254 SHL393254 RXP393254 RNT393254 RDX393254 QUB393254 QKF393254 QAJ393254 PQN393254 PGR393254 OWV393254 OMZ393254 ODD393254 NTH393254 NJL393254 MZP393254 MPT393254 MFX393254 LWB393254 LMF393254 LCJ393254 KSN393254 KIR393254 JYV393254 JOZ393254 JFD393254 IVH393254 ILL393254 IBP393254 HRT393254 HHX393254 GYB393254 GOF393254 GEJ393254 FUN393254 FKR393254 FAV393254 EQZ393254 EHD393254 DXH393254 DNL393254 DDP393254 CTT393254 CJX393254 CAB393254 BQF393254 BGJ393254 AWN393254 AMR393254 ACV393254 SZ393254 JD393254 H393254 WVP327718 WLT327718 WBX327718 VSB327718 VIF327718 UYJ327718 UON327718 UER327718 TUV327718 TKZ327718 TBD327718 SRH327718 SHL327718 RXP327718 RNT327718 RDX327718 QUB327718 QKF327718 QAJ327718 PQN327718 PGR327718 OWV327718 OMZ327718 ODD327718 NTH327718 NJL327718 MZP327718 MPT327718 MFX327718 LWB327718 LMF327718 LCJ327718 KSN327718 KIR327718 JYV327718 JOZ327718 JFD327718 IVH327718 ILL327718 IBP327718 HRT327718 HHX327718 GYB327718 GOF327718 GEJ327718 FUN327718 FKR327718 FAV327718 EQZ327718 EHD327718 DXH327718 DNL327718 DDP327718 CTT327718 CJX327718 CAB327718 BQF327718 BGJ327718 AWN327718 AMR327718 ACV327718 SZ327718 JD327718 H327718 WVP262182 WLT262182 WBX262182 VSB262182 VIF262182 UYJ262182 UON262182 UER262182 TUV262182 TKZ262182 TBD262182 SRH262182 SHL262182 RXP262182 RNT262182 RDX262182 QUB262182 QKF262182 QAJ262182 PQN262182 PGR262182 OWV262182 OMZ262182 ODD262182 NTH262182 NJL262182 MZP262182 MPT262182 MFX262182 LWB262182 LMF262182 LCJ262182 KSN262182 KIR262182 JYV262182 JOZ262182 JFD262182 IVH262182 ILL262182 IBP262182 HRT262182 HHX262182 GYB262182 GOF262182 GEJ262182 FUN262182 FKR262182 FAV262182 EQZ262182 EHD262182 DXH262182 DNL262182 DDP262182 CTT262182 CJX262182 CAB262182 BQF262182 BGJ262182 AWN262182 AMR262182 ACV262182 SZ262182 JD262182 H262182 WVP196646 WLT196646 WBX196646 VSB196646 VIF196646 UYJ196646 UON196646 UER196646 TUV196646 TKZ196646 TBD196646 SRH196646 SHL196646 RXP196646 RNT196646 RDX196646 QUB196646 QKF196646 QAJ196646 PQN196646 PGR196646 OWV196646 OMZ196646 ODD196646 NTH196646 NJL196646 MZP196646 MPT196646 MFX196646 LWB196646 LMF196646 LCJ196646 KSN196646 KIR196646 JYV196646 JOZ196646 JFD196646 IVH196646 ILL196646 IBP196646 HRT196646 HHX196646 GYB196646 GOF196646 GEJ196646 FUN196646 FKR196646 FAV196646 EQZ196646 EHD196646 DXH196646 DNL196646 DDP196646 CTT196646 CJX196646 CAB196646 BQF196646 BGJ196646 AWN196646 AMR196646 ACV196646 SZ196646 JD196646 H196646 WVP131110 WLT131110 WBX131110 VSB131110 VIF131110 UYJ131110 UON131110 UER131110 TUV131110 TKZ131110 TBD131110 SRH131110 SHL131110 RXP131110 RNT131110 RDX131110 QUB131110 QKF131110 QAJ131110 PQN131110 PGR131110 OWV131110 OMZ131110 ODD131110 NTH131110 NJL131110 MZP131110 MPT131110 MFX131110 LWB131110 LMF131110 LCJ131110 KSN131110 KIR131110 JYV131110 JOZ131110 JFD131110 IVH131110 ILL131110 IBP131110 HRT131110 HHX131110 GYB131110 GOF131110 GEJ131110 FUN131110 FKR131110 FAV131110 EQZ131110 EHD131110 DXH131110 DNL131110 DDP131110 CTT131110 CJX131110 CAB131110 BQF131110 BGJ131110 AWN131110 AMR131110 ACV131110 SZ131110 JD131110 H131110 WVP65574 WLT65574 WBX65574 VSB65574 VIF65574 UYJ65574 UON65574 UER65574 TUV65574 TKZ65574 TBD65574 SRH65574 SHL65574 RXP65574 RNT65574 RDX65574 QUB65574 QKF65574 QAJ65574 PQN65574 PGR65574 OWV65574 OMZ65574 ODD65574 NTH65574 NJL65574 MZP65574 MPT65574 MFX65574 LWB65574 LMF65574 LCJ65574 KSN65574 KIR65574 JYV65574 JOZ65574 JFD65574 IVH65574 ILL65574 IBP65574 HRT65574 HHX65574 GYB65574 GOF65574 GEJ65574 FUN65574 FKR65574 FAV65574 EQZ65574 EHD65574 DXH65574 DNL65574 DDP65574 CTT65574 CJX65574 CAB65574 BQF65574 BGJ65574 AWN65574 AMR65574 ACV65574 SZ65574 JD65574 H65574 WVP32 WLT32 WBX32 VSB32 VIF32 UYJ32 UON32 UER32 TUV32 TKZ32 TBD32 SRH32 SHL32 RXP32 RNT32 RDX32 QUB32 QKF32 QAJ32 PQN32 PGR32 OWV32 OMZ32 ODD32 NTH32 NJL32 MZP32 MPT32 MFX32 LWB32 LMF32 LCJ32 KSN32 KIR32 JYV32 JOZ32 JFD32 IVH32 ILL32 IBP32 HRT32 HHX32 GYB32 GOF32 GEJ32 FUN32 FKR32 FAV32 EQZ32 EHD32 DXH32 DNL32 DDP32 CTT32 CJX32 CAB32 BQF32 BGJ32 AWN32 AMR32 ACV32 SZ32 JD32">
      <formula1>$N$32:$Q$32</formula1>
    </dataValidation>
    <dataValidation type="list" allowBlank="1" showInputMessage="1" showErrorMessage="1" sqref="WVP983081 JD36 SZ36 ACV36 AMR36 AWN36 BGJ36 BQF36 CAB36 CJX36 CTT36 DDP36 DNL36 DXH36 EHD36 EQZ36 FAV36 FKR36 FUN36 GEJ36 GOF36 GYB36 HHX36 HRT36 IBP36 ILL36 IVH36 JFD36 JOZ36 JYV36 KIR36 KSN36 LCJ36 LMF36 LWB36 MFX36 MPT36 MZP36 NJL36 NTH36 ODD36 OMZ36 OWV36 PGR36 PQN36 QAJ36 QKF36 QUB36 RDX36 RNT36 RXP36 SHL36 SRH36 TBD36 TKZ36 TUV36 UER36 UON36 UYJ36 VIF36 VSB36 WBX36 WLT36 WVP36 H65577 JD65577 SZ65577 ACV65577 AMR65577 AWN65577 BGJ65577 BQF65577 CAB65577 CJX65577 CTT65577 DDP65577 DNL65577 DXH65577 EHD65577 EQZ65577 FAV65577 FKR65577 FUN65577 GEJ65577 GOF65577 GYB65577 HHX65577 HRT65577 IBP65577 ILL65577 IVH65577 JFD65577 JOZ65577 JYV65577 KIR65577 KSN65577 LCJ65577 LMF65577 LWB65577 MFX65577 MPT65577 MZP65577 NJL65577 NTH65577 ODD65577 OMZ65577 OWV65577 PGR65577 PQN65577 QAJ65577 QKF65577 QUB65577 RDX65577 RNT65577 RXP65577 SHL65577 SRH65577 TBD65577 TKZ65577 TUV65577 UER65577 UON65577 UYJ65577 VIF65577 VSB65577 WBX65577 WLT65577 WVP65577 H131113 JD131113 SZ131113 ACV131113 AMR131113 AWN131113 BGJ131113 BQF131113 CAB131113 CJX131113 CTT131113 DDP131113 DNL131113 DXH131113 EHD131113 EQZ131113 FAV131113 FKR131113 FUN131113 GEJ131113 GOF131113 GYB131113 HHX131113 HRT131113 IBP131113 ILL131113 IVH131113 JFD131113 JOZ131113 JYV131113 KIR131113 KSN131113 LCJ131113 LMF131113 LWB131113 MFX131113 MPT131113 MZP131113 NJL131113 NTH131113 ODD131113 OMZ131113 OWV131113 PGR131113 PQN131113 QAJ131113 QKF131113 QUB131113 RDX131113 RNT131113 RXP131113 SHL131113 SRH131113 TBD131113 TKZ131113 TUV131113 UER131113 UON131113 UYJ131113 VIF131113 VSB131113 WBX131113 WLT131113 WVP131113 H196649 JD196649 SZ196649 ACV196649 AMR196649 AWN196649 BGJ196649 BQF196649 CAB196649 CJX196649 CTT196649 DDP196649 DNL196649 DXH196649 EHD196649 EQZ196649 FAV196649 FKR196649 FUN196649 GEJ196649 GOF196649 GYB196649 HHX196649 HRT196649 IBP196649 ILL196649 IVH196649 JFD196649 JOZ196649 JYV196649 KIR196649 KSN196649 LCJ196649 LMF196649 LWB196649 MFX196649 MPT196649 MZP196649 NJL196649 NTH196649 ODD196649 OMZ196649 OWV196649 PGR196649 PQN196649 QAJ196649 QKF196649 QUB196649 RDX196649 RNT196649 RXP196649 SHL196649 SRH196649 TBD196649 TKZ196649 TUV196649 UER196649 UON196649 UYJ196649 VIF196649 VSB196649 WBX196649 WLT196649 WVP196649 H262185 JD262185 SZ262185 ACV262185 AMR262185 AWN262185 BGJ262185 BQF262185 CAB262185 CJX262185 CTT262185 DDP262185 DNL262185 DXH262185 EHD262185 EQZ262185 FAV262185 FKR262185 FUN262185 GEJ262185 GOF262185 GYB262185 HHX262185 HRT262185 IBP262185 ILL262185 IVH262185 JFD262185 JOZ262185 JYV262185 KIR262185 KSN262185 LCJ262185 LMF262185 LWB262185 MFX262185 MPT262185 MZP262185 NJL262185 NTH262185 ODD262185 OMZ262185 OWV262185 PGR262185 PQN262185 QAJ262185 QKF262185 QUB262185 RDX262185 RNT262185 RXP262185 SHL262185 SRH262185 TBD262185 TKZ262185 TUV262185 UER262185 UON262185 UYJ262185 VIF262185 VSB262185 WBX262185 WLT262185 WVP262185 H327721 JD327721 SZ327721 ACV327721 AMR327721 AWN327721 BGJ327721 BQF327721 CAB327721 CJX327721 CTT327721 DDP327721 DNL327721 DXH327721 EHD327721 EQZ327721 FAV327721 FKR327721 FUN327721 GEJ327721 GOF327721 GYB327721 HHX327721 HRT327721 IBP327721 ILL327721 IVH327721 JFD327721 JOZ327721 JYV327721 KIR327721 KSN327721 LCJ327721 LMF327721 LWB327721 MFX327721 MPT327721 MZP327721 NJL327721 NTH327721 ODD327721 OMZ327721 OWV327721 PGR327721 PQN327721 QAJ327721 QKF327721 QUB327721 RDX327721 RNT327721 RXP327721 SHL327721 SRH327721 TBD327721 TKZ327721 TUV327721 UER327721 UON327721 UYJ327721 VIF327721 VSB327721 WBX327721 WLT327721 WVP327721 H393257 JD393257 SZ393257 ACV393257 AMR393257 AWN393257 BGJ393257 BQF393257 CAB393257 CJX393257 CTT393257 DDP393257 DNL393257 DXH393257 EHD393257 EQZ393257 FAV393257 FKR393257 FUN393257 GEJ393257 GOF393257 GYB393257 HHX393257 HRT393257 IBP393257 ILL393257 IVH393257 JFD393257 JOZ393257 JYV393257 KIR393257 KSN393257 LCJ393257 LMF393257 LWB393257 MFX393257 MPT393257 MZP393257 NJL393257 NTH393257 ODD393257 OMZ393257 OWV393257 PGR393257 PQN393257 QAJ393257 QKF393257 QUB393257 RDX393257 RNT393257 RXP393257 SHL393257 SRH393257 TBD393257 TKZ393257 TUV393257 UER393257 UON393257 UYJ393257 VIF393257 VSB393257 WBX393257 WLT393257 WVP393257 H458793 JD458793 SZ458793 ACV458793 AMR458793 AWN458793 BGJ458793 BQF458793 CAB458793 CJX458793 CTT458793 DDP458793 DNL458793 DXH458793 EHD458793 EQZ458793 FAV458793 FKR458793 FUN458793 GEJ458793 GOF458793 GYB458793 HHX458793 HRT458793 IBP458793 ILL458793 IVH458793 JFD458793 JOZ458793 JYV458793 KIR458793 KSN458793 LCJ458793 LMF458793 LWB458793 MFX458793 MPT458793 MZP458793 NJL458793 NTH458793 ODD458793 OMZ458793 OWV458793 PGR458793 PQN458793 QAJ458793 QKF458793 QUB458793 RDX458793 RNT458793 RXP458793 SHL458793 SRH458793 TBD458793 TKZ458793 TUV458793 UER458793 UON458793 UYJ458793 VIF458793 VSB458793 WBX458793 WLT458793 WVP458793 H524329 JD524329 SZ524329 ACV524329 AMR524329 AWN524329 BGJ524329 BQF524329 CAB524329 CJX524329 CTT524329 DDP524329 DNL524329 DXH524329 EHD524329 EQZ524329 FAV524329 FKR524329 FUN524329 GEJ524329 GOF524329 GYB524329 HHX524329 HRT524329 IBP524329 ILL524329 IVH524329 JFD524329 JOZ524329 JYV524329 KIR524329 KSN524329 LCJ524329 LMF524329 LWB524329 MFX524329 MPT524329 MZP524329 NJL524329 NTH524329 ODD524329 OMZ524329 OWV524329 PGR524329 PQN524329 QAJ524329 QKF524329 QUB524329 RDX524329 RNT524329 RXP524329 SHL524329 SRH524329 TBD524329 TKZ524329 TUV524329 UER524329 UON524329 UYJ524329 VIF524329 VSB524329 WBX524329 WLT524329 WVP524329 H589865 JD589865 SZ589865 ACV589865 AMR589865 AWN589865 BGJ589865 BQF589865 CAB589865 CJX589865 CTT589865 DDP589865 DNL589865 DXH589865 EHD589865 EQZ589865 FAV589865 FKR589865 FUN589865 GEJ589865 GOF589865 GYB589865 HHX589865 HRT589865 IBP589865 ILL589865 IVH589865 JFD589865 JOZ589865 JYV589865 KIR589865 KSN589865 LCJ589865 LMF589865 LWB589865 MFX589865 MPT589865 MZP589865 NJL589865 NTH589865 ODD589865 OMZ589865 OWV589865 PGR589865 PQN589865 QAJ589865 QKF589865 QUB589865 RDX589865 RNT589865 RXP589865 SHL589865 SRH589865 TBD589865 TKZ589865 TUV589865 UER589865 UON589865 UYJ589865 VIF589865 VSB589865 WBX589865 WLT589865 WVP589865 H655401 JD655401 SZ655401 ACV655401 AMR655401 AWN655401 BGJ655401 BQF655401 CAB655401 CJX655401 CTT655401 DDP655401 DNL655401 DXH655401 EHD655401 EQZ655401 FAV655401 FKR655401 FUN655401 GEJ655401 GOF655401 GYB655401 HHX655401 HRT655401 IBP655401 ILL655401 IVH655401 JFD655401 JOZ655401 JYV655401 KIR655401 KSN655401 LCJ655401 LMF655401 LWB655401 MFX655401 MPT655401 MZP655401 NJL655401 NTH655401 ODD655401 OMZ655401 OWV655401 PGR655401 PQN655401 QAJ655401 QKF655401 QUB655401 RDX655401 RNT655401 RXP655401 SHL655401 SRH655401 TBD655401 TKZ655401 TUV655401 UER655401 UON655401 UYJ655401 VIF655401 VSB655401 WBX655401 WLT655401 WVP655401 H720937 JD720937 SZ720937 ACV720937 AMR720937 AWN720937 BGJ720937 BQF720937 CAB720937 CJX720937 CTT720937 DDP720937 DNL720937 DXH720937 EHD720937 EQZ720937 FAV720937 FKR720937 FUN720937 GEJ720937 GOF720937 GYB720937 HHX720937 HRT720937 IBP720937 ILL720937 IVH720937 JFD720937 JOZ720937 JYV720937 KIR720937 KSN720937 LCJ720937 LMF720937 LWB720937 MFX720937 MPT720937 MZP720937 NJL720937 NTH720937 ODD720937 OMZ720937 OWV720937 PGR720937 PQN720937 QAJ720937 QKF720937 QUB720937 RDX720937 RNT720937 RXP720937 SHL720937 SRH720937 TBD720937 TKZ720937 TUV720937 UER720937 UON720937 UYJ720937 VIF720937 VSB720937 WBX720937 WLT720937 WVP720937 H786473 JD786473 SZ786473 ACV786473 AMR786473 AWN786473 BGJ786473 BQF786473 CAB786473 CJX786473 CTT786473 DDP786473 DNL786473 DXH786473 EHD786473 EQZ786473 FAV786473 FKR786473 FUN786473 GEJ786473 GOF786473 GYB786473 HHX786473 HRT786473 IBP786473 ILL786473 IVH786473 JFD786473 JOZ786473 JYV786473 KIR786473 KSN786473 LCJ786473 LMF786473 LWB786473 MFX786473 MPT786473 MZP786473 NJL786473 NTH786473 ODD786473 OMZ786473 OWV786473 PGR786473 PQN786473 QAJ786473 QKF786473 QUB786473 RDX786473 RNT786473 RXP786473 SHL786473 SRH786473 TBD786473 TKZ786473 TUV786473 UER786473 UON786473 UYJ786473 VIF786473 VSB786473 WBX786473 WLT786473 WVP786473 H852009 JD852009 SZ852009 ACV852009 AMR852009 AWN852009 BGJ852009 BQF852009 CAB852009 CJX852009 CTT852009 DDP852009 DNL852009 DXH852009 EHD852009 EQZ852009 FAV852009 FKR852009 FUN852009 GEJ852009 GOF852009 GYB852009 HHX852009 HRT852009 IBP852009 ILL852009 IVH852009 JFD852009 JOZ852009 JYV852009 KIR852009 KSN852009 LCJ852009 LMF852009 LWB852009 MFX852009 MPT852009 MZP852009 NJL852009 NTH852009 ODD852009 OMZ852009 OWV852009 PGR852009 PQN852009 QAJ852009 QKF852009 QUB852009 RDX852009 RNT852009 RXP852009 SHL852009 SRH852009 TBD852009 TKZ852009 TUV852009 UER852009 UON852009 UYJ852009 VIF852009 VSB852009 WBX852009 WLT852009 WVP852009 H917545 JD917545 SZ917545 ACV917545 AMR917545 AWN917545 BGJ917545 BQF917545 CAB917545 CJX917545 CTT917545 DDP917545 DNL917545 DXH917545 EHD917545 EQZ917545 FAV917545 FKR917545 FUN917545 GEJ917545 GOF917545 GYB917545 HHX917545 HRT917545 IBP917545 ILL917545 IVH917545 JFD917545 JOZ917545 JYV917545 KIR917545 KSN917545 LCJ917545 LMF917545 LWB917545 MFX917545 MPT917545 MZP917545 NJL917545 NTH917545 ODD917545 OMZ917545 OWV917545 PGR917545 PQN917545 QAJ917545 QKF917545 QUB917545 RDX917545 RNT917545 RXP917545 SHL917545 SRH917545 TBD917545 TKZ917545 TUV917545 UER917545 UON917545 UYJ917545 VIF917545 VSB917545 WBX917545 WLT917545 WVP917545 H983081 JD983081 SZ983081 ACV983081 AMR983081 AWN983081 BGJ983081 BQF983081 CAB983081 CJX983081 CTT983081 DDP983081 DNL983081 DXH983081 EHD983081 EQZ983081 FAV983081 FKR983081 FUN983081 GEJ983081 GOF983081 GYB983081 HHX983081 HRT983081 IBP983081 ILL983081 IVH983081 JFD983081 JOZ983081 JYV983081 KIR983081 KSN983081 LCJ983081 LMF983081 LWB983081 MFX983081 MPT983081 MZP983081 NJL983081 NTH983081 ODD983081 OMZ983081 OWV983081 PGR983081 PQN983081 QAJ983081 QKF983081 QUB983081 RDX983081 RNT983081 RXP983081 SHL983081 SRH983081 TBD983081 TKZ983081 TUV983081 UER983081 UON983081 UYJ983081 VIF983081 VSB983081 WBX983081 WLT983081">
      <formula1>$O$36:$P$36</formula1>
    </dataValidation>
    <dataValidation type="list" allowBlank="1" showInputMessage="1" showErrorMessage="1" sqref="WVP983082:WVP983083 JD37:JD38 SZ37:SZ38 ACV37:ACV38 AMR37:AMR38 AWN37:AWN38 BGJ37:BGJ38 BQF37:BQF38 CAB37:CAB38 CJX37:CJX38 CTT37:CTT38 DDP37:DDP38 DNL37:DNL38 DXH37:DXH38 EHD37:EHD38 EQZ37:EQZ38 FAV37:FAV38 FKR37:FKR38 FUN37:FUN38 GEJ37:GEJ38 GOF37:GOF38 GYB37:GYB38 HHX37:HHX38 HRT37:HRT38 IBP37:IBP38 ILL37:ILL38 IVH37:IVH38 JFD37:JFD38 JOZ37:JOZ38 JYV37:JYV38 KIR37:KIR38 KSN37:KSN38 LCJ37:LCJ38 LMF37:LMF38 LWB37:LWB38 MFX37:MFX38 MPT37:MPT38 MZP37:MZP38 NJL37:NJL38 NTH37:NTH38 ODD37:ODD38 OMZ37:OMZ38 OWV37:OWV38 PGR37:PGR38 PQN37:PQN38 QAJ37:QAJ38 QKF37:QKF38 QUB37:QUB38 RDX37:RDX38 RNT37:RNT38 RXP37:RXP38 SHL37:SHL38 SRH37:SRH38 TBD37:TBD38 TKZ37:TKZ38 TUV37:TUV38 UER37:UER38 UON37:UON38 UYJ37:UYJ38 VIF37:VIF38 VSB37:VSB38 WBX37:WBX38 WLT37:WLT38 WVP37:WVP38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formula1>$O$37:$P$37</formula1>
    </dataValidation>
    <dataValidation type="list" allowBlank="1" showInputMessage="1" showErrorMessage="1" sqref="WVP983084 JD39 SZ39 ACV39 AMR39 AWN39 BGJ39 BQF39 CAB39 CJX39 CTT39 DDP39 DNL39 DXH39 EHD39 EQZ39 FAV39 FKR39 FUN39 GEJ39 GOF39 GYB39 HHX39 HRT39 IBP39 ILL39 IVH39 JFD39 JOZ39 JYV39 KIR39 KSN39 LCJ39 LMF39 LWB39 MFX39 MPT39 MZP39 NJL39 NTH39 ODD39 OMZ39 OWV39 PGR39 PQN39 QAJ39 QKF39 QUB39 RDX39 RNT39 RXP39 SHL39 SRH39 TBD39 TKZ39 TUV39 UER39 UON39 UYJ39 VIF39 VSB39 WBX39 WLT39 WVP39 H65580 JD65580 SZ65580 ACV65580 AMR65580 AWN65580 BGJ65580 BQF65580 CAB65580 CJX65580 CTT65580 DDP65580 DNL65580 DXH65580 EHD65580 EQZ65580 FAV65580 FKR65580 FUN65580 GEJ65580 GOF65580 GYB65580 HHX65580 HRT65580 IBP65580 ILL65580 IVH65580 JFD65580 JOZ65580 JYV65580 KIR65580 KSN65580 LCJ65580 LMF65580 LWB65580 MFX65580 MPT65580 MZP65580 NJL65580 NTH65580 ODD65580 OMZ65580 OWV65580 PGR65580 PQN65580 QAJ65580 QKF65580 QUB65580 RDX65580 RNT65580 RXP65580 SHL65580 SRH65580 TBD65580 TKZ65580 TUV65580 UER65580 UON65580 UYJ65580 VIF65580 VSB65580 WBX65580 WLT65580 WVP65580 H131116 JD131116 SZ131116 ACV131116 AMR131116 AWN131116 BGJ131116 BQF131116 CAB131116 CJX131116 CTT131116 DDP131116 DNL131116 DXH131116 EHD131116 EQZ131116 FAV131116 FKR131116 FUN131116 GEJ131116 GOF131116 GYB131116 HHX131116 HRT131116 IBP131116 ILL131116 IVH131116 JFD131116 JOZ131116 JYV131116 KIR131116 KSN131116 LCJ131116 LMF131116 LWB131116 MFX131116 MPT131116 MZP131116 NJL131116 NTH131116 ODD131116 OMZ131116 OWV131116 PGR131116 PQN131116 QAJ131116 QKF131116 QUB131116 RDX131116 RNT131116 RXP131116 SHL131116 SRH131116 TBD131116 TKZ131116 TUV131116 UER131116 UON131116 UYJ131116 VIF131116 VSB131116 WBX131116 WLT131116 WVP131116 H196652 JD196652 SZ196652 ACV196652 AMR196652 AWN196652 BGJ196652 BQF196652 CAB196652 CJX196652 CTT196652 DDP196652 DNL196652 DXH196652 EHD196652 EQZ196652 FAV196652 FKR196652 FUN196652 GEJ196652 GOF196652 GYB196652 HHX196652 HRT196652 IBP196652 ILL196652 IVH196652 JFD196652 JOZ196652 JYV196652 KIR196652 KSN196652 LCJ196652 LMF196652 LWB196652 MFX196652 MPT196652 MZP196652 NJL196652 NTH196652 ODD196652 OMZ196652 OWV196652 PGR196652 PQN196652 QAJ196652 QKF196652 QUB196652 RDX196652 RNT196652 RXP196652 SHL196652 SRH196652 TBD196652 TKZ196652 TUV196652 UER196652 UON196652 UYJ196652 VIF196652 VSB196652 WBX196652 WLT196652 WVP196652 H262188 JD262188 SZ262188 ACV262188 AMR262188 AWN262188 BGJ262188 BQF262188 CAB262188 CJX262188 CTT262188 DDP262188 DNL262188 DXH262188 EHD262188 EQZ262188 FAV262188 FKR262188 FUN262188 GEJ262188 GOF262188 GYB262188 HHX262188 HRT262188 IBP262188 ILL262188 IVH262188 JFD262188 JOZ262188 JYV262188 KIR262188 KSN262188 LCJ262188 LMF262188 LWB262188 MFX262188 MPT262188 MZP262188 NJL262188 NTH262188 ODD262188 OMZ262188 OWV262188 PGR262188 PQN262188 QAJ262188 QKF262188 QUB262188 RDX262188 RNT262188 RXP262188 SHL262188 SRH262188 TBD262188 TKZ262188 TUV262188 UER262188 UON262188 UYJ262188 VIF262188 VSB262188 WBX262188 WLT262188 WVP262188 H327724 JD327724 SZ327724 ACV327724 AMR327724 AWN327724 BGJ327724 BQF327724 CAB327724 CJX327724 CTT327724 DDP327724 DNL327724 DXH327724 EHD327724 EQZ327724 FAV327724 FKR327724 FUN327724 GEJ327724 GOF327724 GYB327724 HHX327724 HRT327724 IBP327724 ILL327724 IVH327724 JFD327724 JOZ327724 JYV327724 KIR327724 KSN327724 LCJ327724 LMF327724 LWB327724 MFX327724 MPT327724 MZP327724 NJL327724 NTH327724 ODD327724 OMZ327724 OWV327724 PGR327724 PQN327724 QAJ327724 QKF327724 QUB327724 RDX327724 RNT327724 RXP327724 SHL327724 SRH327724 TBD327724 TKZ327724 TUV327724 UER327724 UON327724 UYJ327724 VIF327724 VSB327724 WBX327724 WLT327724 WVP327724 H393260 JD393260 SZ393260 ACV393260 AMR393260 AWN393260 BGJ393260 BQF393260 CAB393260 CJX393260 CTT393260 DDP393260 DNL393260 DXH393260 EHD393260 EQZ393260 FAV393260 FKR393260 FUN393260 GEJ393260 GOF393260 GYB393260 HHX393260 HRT393260 IBP393260 ILL393260 IVH393260 JFD393260 JOZ393260 JYV393260 KIR393260 KSN393260 LCJ393260 LMF393260 LWB393260 MFX393260 MPT393260 MZP393260 NJL393260 NTH393260 ODD393260 OMZ393260 OWV393260 PGR393260 PQN393260 QAJ393260 QKF393260 QUB393260 RDX393260 RNT393260 RXP393260 SHL393260 SRH393260 TBD393260 TKZ393260 TUV393260 UER393260 UON393260 UYJ393260 VIF393260 VSB393260 WBX393260 WLT393260 WVP393260 H458796 JD458796 SZ458796 ACV458796 AMR458796 AWN458796 BGJ458796 BQF458796 CAB458796 CJX458796 CTT458796 DDP458796 DNL458796 DXH458796 EHD458796 EQZ458796 FAV458796 FKR458796 FUN458796 GEJ458796 GOF458796 GYB458796 HHX458796 HRT458796 IBP458796 ILL458796 IVH458796 JFD458796 JOZ458796 JYV458796 KIR458796 KSN458796 LCJ458796 LMF458796 LWB458796 MFX458796 MPT458796 MZP458796 NJL458796 NTH458796 ODD458796 OMZ458796 OWV458796 PGR458796 PQN458796 QAJ458796 QKF458796 QUB458796 RDX458796 RNT458796 RXP458796 SHL458796 SRH458796 TBD458796 TKZ458796 TUV458796 UER458796 UON458796 UYJ458796 VIF458796 VSB458796 WBX458796 WLT458796 WVP458796 H524332 JD524332 SZ524332 ACV524332 AMR524332 AWN524332 BGJ524332 BQF524332 CAB524332 CJX524332 CTT524332 DDP524332 DNL524332 DXH524332 EHD524332 EQZ524332 FAV524332 FKR524332 FUN524332 GEJ524332 GOF524332 GYB524332 HHX524332 HRT524332 IBP524332 ILL524332 IVH524332 JFD524332 JOZ524332 JYV524332 KIR524332 KSN524332 LCJ524332 LMF524332 LWB524332 MFX524332 MPT524332 MZP524332 NJL524332 NTH524332 ODD524332 OMZ524332 OWV524332 PGR524332 PQN524332 QAJ524332 QKF524332 QUB524332 RDX524332 RNT524332 RXP524332 SHL524332 SRH524332 TBD524332 TKZ524332 TUV524332 UER524332 UON524332 UYJ524332 VIF524332 VSB524332 WBX524332 WLT524332 WVP524332 H589868 JD589868 SZ589868 ACV589868 AMR589868 AWN589868 BGJ589868 BQF589868 CAB589868 CJX589868 CTT589868 DDP589868 DNL589868 DXH589868 EHD589868 EQZ589868 FAV589868 FKR589868 FUN589868 GEJ589868 GOF589868 GYB589868 HHX589868 HRT589868 IBP589868 ILL589868 IVH589868 JFD589868 JOZ589868 JYV589868 KIR589868 KSN589868 LCJ589868 LMF589868 LWB589868 MFX589868 MPT589868 MZP589868 NJL589868 NTH589868 ODD589868 OMZ589868 OWV589868 PGR589868 PQN589868 QAJ589868 QKF589868 QUB589868 RDX589868 RNT589868 RXP589868 SHL589868 SRH589868 TBD589868 TKZ589868 TUV589868 UER589868 UON589868 UYJ589868 VIF589868 VSB589868 WBX589868 WLT589868 WVP589868 H655404 JD655404 SZ655404 ACV655404 AMR655404 AWN655404 BGJ655404 BQF655404 CAB655404 CJX655404 CTT655404 DDP655404 DNL655404 DXH655404 EHD655404 EQZ655404 FAV655404 FKR655404 FUN655404 GEJ655404 GOF655404 GYB655404 HHX655404 HRT655404 IBP655404 ILL655404 IVH655404 JFD655404 JOZ655404 JYV655404 KIR655404 KSN655404 LCJ655404 LMF655404 LWB655404 MFX655404 MPT655404 MZP655404 NJL655404 NTH655404 ODD655404 OMZ655404 OWV655404 PGR655404 PQN655404 QAJ655404 QKF655404 QUB655404 RDX655404 RNT655404 RXP655404 SHL655404 SRH655404 TBD655404 TKZ655404 TUV655404 UER655404 UON655404 UYJ655404 VIF655404 VSB655404 WBX655404 WLT655404 WVP655404 H720940 JD720940 SZ720940 ACV720940 AMR720940 AWN720940 BGJ720940 BQF720940 CAB720940 CJX720940 CTT720940 DDP720940 DNL720940 DXH720940 EHD720940 EQZ720940 FAV720940 FKR720940 FUN720940 GEJ720940 GOF720940 GYB720940 HHX720940 HRT720940 IBP720940 ILL720940 IVH720940 JFD720940 JOZ720940 JYV720940 KIR720940 KSN720940 LCJ720940 LMF720940 LWB720940 MFX720940 MPT720940 MZP720940 NJL720940 NTH720940 ODD720940 OMZ720940 OWV720940 PGR720940 PQN720940 QAJ720940 QKF720940 QUB720940 RDX720940 RNT720940 RXP720940 SHL720940 SRH720940 TBD720940 TKZ720940 TUV720940 UER720940 UON720940 UYJ720940 VIF720940 VSB720940 WBX720940 WLT720940 WVP720940 H786476 JD786476 SZ786476 ACV786476 AMR786476 AWN786476 BGJ786476 BQF786476 CAB786476 CJX786476 CTT786476 DDP786476 DNL786476 DXH786476 EHD786476 EQZ786476 FAV786476 FKR786476 FUN786476 GEJ786476 GOF786476 GYB786476 HHX786476 HRT786476 IBP786476 ILL786476 IVH786476 JFD786476 JOZ786476 JYV786476 KIR786476 KSN786476 LCJ786476 LMF786476 LWB786476 MFX786476 MPT786476 MZP786476 NJL786476 NTH786476 ODD786476 OMZ786476 OWV786476 PGR786476 PQN786476 QAJ786476 QKF786476 QUB786476 RDX786476 RNT786476 RXP786476 SHL786476 SRH786476 TBD786476 TKZ786476 TUV786476 UER786476 UON786476 UYJ786476 VIF786476 VSB786476 WBX786476 WLT786476 WVP786476 H852012 JD852012 SZ852012 ACV852012 AMR852012 AWN852012 BGJ852012 BQF852012 CAB852012 CJX852012 CTT852012 DDP852012 DNL852012 DXH852012 EHD852012 EQZ852012 FAV852012 FKR852012 FUN852012 GEJ852012 GOF852012 GYB852012 HHX852012 HRT852012 IBP852012 ILL852012 IVH852012 JFD852012 JOZ852012 JYV852012 KIR852012 KSN852012 LCJ852012 LMF852012 LWB852012 MFX852012 MPT852012 MZP852012 NJL852012 NTH852012 ODD852012 OMZ852012 OWV852012 PGR852012 PQN852012 QAJ852012 QKF852012 QUB852012 RDX852012 RNT852012 RXP852012 SHL852012 SRH852012 TBD852012 TKZ852012 TUV852012 UER852012 UON852012 UYJ852012 VIF852012 VSB852012 WBX852012 WLT852012 WVP852012 H917548 JD917548 SZ917548 ACV917548 AMR917548 AWN917548 BGJ917548 BQF917548 CAB917548 CJX917548 CTT917548 DDP917548 DNL917548 DXH917548 EHD917548 EQZ917548 FAV917548 FKR917548 FUN917548 GEJ917548 GOF917548 GYB917548 HHX917548 HRT917548 IBP917548 ILL917548 IVH917548 JFD917548 JOZ917548 JYV917548 KIR917548 KSN917548 LCJ917548 LMF917548 LWB917548 MFX917548 MPT917548 MZP917548 NJL917548 NTH917548 ODD917548 OMZ917548 OWV917548 PGR917548 PQN917548 QAJ917548 QKF917548 QUB917548 RDX917548 RNT917548 RXP917548 SHL917548 SRH917548 TBD917548 TKZ917548 TUV917548 UER917548 UON917548 UYJ917548 VIF917548 VSB917548 WBX917548 WLT917548 WVP917548 H983084 JD983084 SZ983084 ACV983084 AMR983084 AWN983084 BGJ983084 BQF983084 CAB983084 CJX983084 CTT983084 DDP983084 DNL983084 DXH983084 EHD983084 EQZ983084 FAV983084 FKR983084 FUN983084 GEJ983084 GOF983084 GYB983084 HHX983084 HRT983084 IBP983084 ILL983084 IVH983084 JFD983084 JOZ983084 JYV983084 KIR983084 KSN983084 LCJ983084 LMF983084 LWB983084 MFX983084 MPT983084 MZP983084 NJL983084 NTH983084 ODD983084 OMZ983084 OWV983084 PGR983084 PQN983084 QAJ983084 QKF983084 QUB983084 RDX983084 RNT983084 RXP983084 SHL983084 SRH983084 TBD983084 TKZ983084 TUV983084 UER983084 UON983084 UYJ983084 VIF983084 VSB983084 WBX983084 WLT983084">
      <formula1>$N$39:$Q$39</formula1>
    </dataValidation>
    <dataValidation type="list" allowBlank="1" showInputMessage="1" showErrorMessage="1" sqref="WVP983085 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H65581 JD65581 SZ65581 ACV65581 AMR65581 AWN65581 BGJ65581 BQF65581 CAB65581 CJX65581 CTT65581 DDP65581 DNL65581 DXH65581 EHD65581 EQZ65581 FAV65581 FKR65581 FUN65581 GEJ65581 GOF65581 GYB65581 HHX65581 HRT65581 IBP65581 ILL65581 IVH65581 JFD65581 JOZ65581 JYV65581 KIR65581 KSN65581 LCJ65581 LMF65581 LWB65581 MFX65581 MPT65581 MZP65581 NJL65581 NTH65581 ODD65581 OMZ65581 OWV65581 PGR65581 PQN65581 QAJ65581 QKF65581 QUB65581 RDX65581 RNT65581 RXP65581 SHL65581 SRH65581 TBD65581 TKZ65581 TUV65581 UER65581 UON65581 UYJ65581 VIF65581 VSB65581 WBX65581 WLT65581 WVP65581 H131117 JD131117 SZ131117 ACV131117 AMR131117 AWN131117 BGJ131117 BQF131117 CAB131117 CJX131117 CTT131117 DDP131117 DNL131117 DXH131117 EHD131117 EQZ131117 FAV131117 FKR131117 FUN131117 GEJ131117 GOF131117 GYB131117 HHX131117 HRT131117 IBP131117 ILL131117 IVH131117 JFD131117 JOZ131117 JYV131117 KIR131117 KSN131117 LCJ131117 LMF131117 LWB131117 MFX131117 MPT131117 MZP131117 NJL131117 NTH131117 ODD131117 OMZ131117 OWV131117 PGR131117 PQN131117 QAJ131117 QKF131117 QUB131117 RDX131117 RNT131117 RXP131117 SHL131117 SRH131117 TBD131117 TKZ131117 TUV131117 UER131117 UON131117 UYJ131117 VIF131117 VSB131117 WBX131117 WLT131117 WVP131117 H196653 JD196653 SZ196653 ACV196653 AMR196653 AWN196653 BGJ196653 BQF196653 CAB196653 CJX196653 CTT196653 DDP196653 DNL196653 DXH196653 EHD196653 EQZ196653 FAV196653 FKR196653 FUN196653 GEJ196653 GOF196653 GYB196653 HHX196653 HRT196653 IBP196653 ILL196653 IVH196653 JFD196653 JOZ196653 JYV196653 KIR196653 KSN196653 LCJ196653 LMF196653 LWB196653 MFX196653 MPT196653 MZP196653 NJL196653 NTH196653 ODD196653 OMZ196653 OWV196653 PGR196653 PQN196653 QAJ196653 QKF196653 QUB196653 RDX196653 RNT196653 RXP196653 SHL196653 SRH196653 TBD196653 TKZ196653 TUV196653 UER196653 UON196653 UYJ196653 VIF196653 VSB196653 WBX196653 WLT196653 WVP196653 H262189 JD262189 SZ262189 ACV262189 AMR262189 AWN262189 BGJ262189 BQF262189 CAB262189 CJX262189 CTT262189 DDP262189 DNL262189 DXH262189 EHD262189 EQZ262189 FAV262189 FKR262189 FUN262189 GEJ262189 GOF262189 GYB262189 HHX262189 HRT262189 IBP262189 ILL262189 IVH262189 JFD262189 JOZ262189 JYV262189 KIR262189 KSN262189 LCJ262189 LMF262189 LWB262189 MFX262189 MPT262189 MZP262189 NJL262189 NTH262189 ODD262189 OMZ262189 OWV262189 PGR262189 PQN262189 QAJ262189 QKF262189 QUB262189 RDX262189 RNT262189 RXP262189 SHL262189 SRH262189 TBD262189 TKZ262189 TUV262189 UER262189 UON262189 UYJ262189 VIF262189 VSB262189 WBX262189 WLT262189 WVP262189 H327725 JD327725 SZ327725 ACV327725 AMR327725 AWN327725 BGJ327725 BQF327725 CAB327725 CJX327725 CTT327725 DDP327725 DNL327725 DXH327725 EHD327725 EQZ327725 FAV327725 FKR327725 FUN327725 GEJ327725 GOF327725 GYB327725 HHX327725 HRT327725 IBP327725 ILL327725 IVH327725 JFD327725 JOZ327725 JYV327725 KIR327725 KSN327725 LCJ327725 LMF327725 LWB327725 MFX327725 MPT327725 MZP327725 NJL327725 NTH327725 ODD327725 OMZ327725 OWV327725 PGR327725 PQN327725 QAJ327725 QKF327725 QUB327725 RDX327725 RNT327725 RXP327725 SHL327725 SRH327725 TBD327725 TKZ327725 TUV327725 UER327725 UON327725 UYJ327725 VIF327725 VSB327725 WBX327725 WLT327725 WVP327725 H393261 JD393261 SZ393261 ACV393261 AMR393261 AWN393261 BGJ393261 BQF393261 CAB393261 CJX393261 CTT393261 DDP393261 DNL393261 DXH393261 EHD393261 EQZ393261 FAV393261 FKR393261 FUN393261 GEJ393261 GOF393261 GYB393261 HHX393261 HRT393261 IBP393261 ILL393261 IVH393261 JFD393261 JOZ393261 JYV393261 KIR393261 KSN393261 LCJ393261 LMF393261 LWB393261 MFX393261 MPT393261 MZP393261 NJL393261 NTH393261 ODD393261 OMZ393261 OWV393261 PGR393261 PQN393261 QAJ393261 QKF393261 QUB393261 RDX393261 RNT393261 RXP393261 SHL393261 SRH393261 TBD393261 TKZ393261 TUV393261 UER393261 UON393261 UYJ393261 VIF393261 VSB393261 WBX393261 WLT393261 WVP393261 H458797 JD458797 SZ458797 ACV458797 AMR458797 AWN458797 BGJ458797 BQF458797 CAB458797 CJX458797 CTT458797 DDP458797 DNL458797 DXH458797 EHD458797 EQZ458797 FAV458797 FKR458797 FUN458797 GEJ458797 GOF458797 GYB458797 HHX458797 HRT458797 IBP458797 ILL458797 IVH458797 JFD458797 JOZ458797 JYV458797 KIR458797 KSN458797 LCJ458797 LMF458797 LWB458797 MFX458797 MPT458797 MZP458797 NJL458797 NTH458797 ODD458797 OMZ458797 OWV458797 PGR458797 PQN458797 QAJ458797 QKF458797 QUB458797 RDX458797 RNT458797 RXP458797 SHL458797 SRH458797 TBD458797 TKZ458797 TUV458797 UER458797 UON458797 UYJ458797 VIF458797 VSB458797 WBX458797 WLT458797 WVP458797 H524333 JD524333 SZ524333 ACV524333 AMR524333 AWN524333 BGJ524333 BQF524333 CAB524333 CJX524333 CTT524333 DDP524333 DNL524333 DXH524333 EHD524333 EQZ524333 FAV524333 FKR524333 FUN524333 GEJ524333 GOF524333 GYB524333 HHX524333 HRT524333 IBP524333 ILL524333 IVH524333 JFD524333 JOZ524333 JYV524333 KIR524333 KSN524333 LCJ524333 LMF524333 LWB524333 MFX524333 MPT524333 MZP524333 NJL524333 NTH524333 ODD524333 OMZ524333 OWV524333 PGR524333 PQN524333 QAJ524333 QKF524333 QUB524333 RDX524333 RNT524333 RXP524333 SHL524333 SRH524333 TBD524333 TKZ524333 TUV524333 UER524333 UON524333 UYJ524333 VIF524333 VSB524333 WBX524333 WLT524333 WVP524333 H589869 JD589869 SZ589869 ACV589869 AMR589869 AWN589869 BGJ589869 BQF589869 CAB589869 CJX589869 CTT589869 DDP589869 DNL589869 DXH589869 EHD589869 EQZ589869 FAV589869 FKR589869 FUN589869 GEJ589869 GOF589869 GYB589869 HHX589869 HRT589869 IBP589869 ILL589869 IVH589869 JFD589869 JOZ589869 JYV589869 KIR589869 KSN589869 LCJ589869 LMF589869 LWB589869 MFX589869 MPT589869 MZP589869 NJL589869 NTH589869 ODD589869 OMZ589869 OWV589869 PGR589869 PQN589869 QAJ589869 QKF589869 QUB589869 RDX589869 RNT589869 RXP589869 SHL589869 SRH589869 TBD589869 TKZ589869 TUV589869 UER589869 UON589869 UYJ589869 VIF589869 VSB589869 WBX589869 WLT589869 WVP589869 H655405 JD655405 SZ655405 ACV655405 AMR655405 AWN655405 BGJ655405 BQF655405 CAB655405 CJX655405 CTT655405 DDP655405 DNL655405 DXH655405 EHD655405 EQZ655405 FAV655405 FKR655405 FUN655405 GEJ655405 GOF655405 GYB655405 HHX655405 HRT655405 IBP655405 ILL655405 IVH655405 JFD655405 JOZ655405 JYV655405 KIR655405 KSN655405 LCJ655405 LMF655405 LWB655405 MFX655405 MPT655405 MZP655405 NJL655405 NTH655405 ODD655405 OMZ655405 OWV655405 PGR655405 PQN655405 QAJ655405 QKF655405 QUB655405 RDX655405 RNT655405 RXP655405 SHL655405 SRH655405 TBD655405 TKZ655405 TUV655405 UER655405 UON655405 UYJ655405 VIF655405 VSB655405 WBX655405 WLT655405 WVP655405 H720941 JD720941 SZ720941 ACV720941 AMR720941 AWN720941 BGJ720941 BQF720941 CAB720941 CJX720941 CTT720941 DDP720941 DNL720941 DXH720941 EHD720941 EQZ720941 FAV720941 FKR720941 FUN720941 GEJ720941 GOF720941 GYB720941 HHX720941 HRT720941 IBP720941 ILL720941 IVH720941 JFD720941 JOZ720941 JYV720941 KIR720941 KSN720941 LCJ720941 LMF720941 LWB720941 MFX720941 MPT720941 MZP720941 NJL720941 NTH720941 ODD720941 OMZ720941 OWV720941 PGR720941 PQN720941 QAJ720941 QKF720941 QUB720941 RDX720941 RNT720941 RXP720941 SHL720941 SRH720941 TBD720941 TKZ720941 TUV720941 UER720941 UON720941 UYJ720941 VIF720941 VSB720941 WBX720941 WLT720941 WVP720941 H786477 JD786477 SZ786477 ACV786477 AMR786477 AWN786477 BGJ786477 BQF786477 CAB786477 CJX786477 CTT786477 DDP786477 DNL786477 DXH786477 EHD786477 EQZ786477 FAV786477 FKR786477 FUN786477 GEJ786477 GOF786477 GYB786477 HHX786477 HRT786477 IBP786477 ILL786477 IVH786477 JFD786477 JOZ786477 JYV786477 KIR786477 KSN786477 LCJ786477 LMF786477 LWB786477 MFX786477 MPT786477 MZP786477 NJL786477 NTH786477 ODD786477 OMZ786477 OWV786477 PGR786477 PQN786477 QAJ786477 QKF786477 QUB786477 RDX786477 RNT786477 RXP786477 SHL786477 SRH786477 TBD786477 TKZ786477 TUV786477 UER786477 UON786477 UYJ786477 VIF786477 VSB786477 WBX786477 WLT786477 WVP786477 H852013 JD852013 SZ852013 ACV852013 AMR852013 AWN852013 BGJ852013 BQF852013 CAB852013 CJX852013 CTT852013 DDP852013 DNL852013 DXH852013 EHD852013 EQZ852013 FAV852013 FKR852013 FUN852013 GEJ852013 GOF852013 GYB852013 HHX852013 HRT852013 IBP852013 ILL852013 IVH852013 JFD852013 JOZ852013 JYV852013 KIR852013 KSN852013 LCJ852013 LMF852013 LWB852013 MFX852013 MPT852013 MZP852013 NJL852013 NTH852013 ODD852013 OMZ852013 OWV852013 PGR852013 PQN852013 QAJ852013 QKF852013 QUB852013 RDX852013 RNT852013 RXP852013 SHL852013 SRH852013 TBD852013 TKZ852013 TUV852013 UER852013 UON852013 UYJ852013 VIF852013 VSB852013 WBX852013 WLT852013 WVP852013 H917549 JD917549 SZ917549 ACV917549 AMR917549 AWN917549 BGJ917549 BQF917549 CAB917549 CJX917549 CTT917549 DDP917549 DNL917549 DXH917549 EHD917549 EQZ917549 FAV917549 FKR917549 FUN917549 GEJ917549 GOF917549 GYB917549 HHX917549 HRT917549 IBP917549 ILL917549 IVH917549 JFD917549 JOZ917549 JYV917549 KIR917549 KSN917549 LCJ917549 LMF917549 LWB917549 MFX917549 MPT917549 MZP917549 NJL917549 NTH917549 ODD917549 OMZ917549 OWV917549 PGR917549 PQN917549 QAJ917549 QKF917549 QUB917549 RDX917549 RNT917549 RXP917549 SHL917549 SRH917549 TBD917549 TKZ917549 TUV917549 UER917549 UON917549 UYJ917549 VIF917549 VSB917549 WBX917549 WLT917549 WVP917549 H983085 JD983085 SZ983085 ACV983085 AMR983085 AWN983085 BGJ983085 BQF983085 CAB983085 CJX983085 CTT983085 DDP983085 DNL983085 DXH983085 EHD983085 EQZ983085 FAV983085 FKR983085 FUN983085 GEJ983085 GOF983085 GYB983085 HHX983085 HRT983085 IBP983085 ILL983085 IVH983085 JFD983085 JOZ983085 JYV983085 KIR983085 KSN983085 LCJ983085 LMF983085 LWB983085 MFX983085 MPT983085 MZP983085 NJL983085 NTH983085 ODD983085 OMZ983085 OWV983085 PGR983085 PQN983085 QAJ983085 QKF983085 QUB983085 RDX983085 RNT983085 RXP983085 SHL983085 SRH983085 TBD983085 TKZ983085 TUV983085 UER983085 UON983085 UYJ983085 VIF983085 VSB983085 WBX983085 WLT983085">
      <formula1>$O$40:$P$40</formula1>
    </dataValidation>
    <dataValidation type="list" allowBlank="1" showInputMessage="1" showErrorMessage="1" sqref="WVP983092 JD49 SZ49 ACV49 AMR49 AWN49 BGJ49 BQF49 CAB49 CJX49 CTT49 DDP49 DNL49 DXH49 EHD49 EQZ49 FAV49 FKR49 FUN49 GEJ49 GOF49 GYB49 HHX49 HRT49 IBP49 ILL49 IVH49 JFD49 JOZ49 JYV49 KIR49 KSN49 LCJ49 LMF49 LWB49 MFX49 MPT49 MZP49 NJL49 NTH49 ODD49 OMZ49 OWV49 PGR49 PQN49 QAJ49 QKF49 QUB49 RDX49 RNT49 RXP49 SHL49 SRH49 TBD49 TKZ49 TUV49 UER49 UON49 UYJ49 VIF49 VSB49 WBX49 WLT49 WVP49 H65588 JD65588 SZ65588 ACV65588 AMR65588 AWN65588 BGJ65588 BQF65588 CAB65588 CJX65588 CTT65588 DDP65588 DNL65588 DXH65588 EHD65588 EQZ65588 FAV65588 FKR65588 FUN65588 GEJ65588 GOF65588 GYB65588 HHX65588 HRT65588 IBP65588 ILL65588 IVH65588 JFD65588 JOZ65588 JYV65588 KIR65588 KSN65588 LCJ65588 LMF65588 LWB65588 MFX65588 MPT65588 MZP65588 NJL65588 NTH65588 ODD65588 OMZ65588 OWV65588 PGR65588 PQN65588 QAJ65588 QKF65588 QUB65588 RDX65588 RNT65588 RXP65588 SHL65588 SRH65588 TBD65588 TKZ65588 TUV65588 UER65588 UON65588 UYJ65588 VIF65588 VSB65588 WBX65588 WLT65588 WVP65588 H131124 JD131124 SZ131124 ACV131124 AMR131124 AWN131124 BGJ131124 BQF131124 CAB131124 CJX131124 CTT131124 DDP131124 DNL131124 DXH131124 EHD131124 EQZ131124 FAV131124 FKR131124 FUN131124 GEJ131124 GOF131124 GYB131124 HHX131124 HRT131124 IBP131124 ILL131124 IVH131124 JFD131124 JOZ131124 JYV131124 KIR131124 KSN131124 LCJ131124 LMF131124 LWB131124 MFX131124 MPT131124 MZP131124 NJL131124 NTH131124 ODD131124 OMZ131124 OWV131124 PGR131124 PQN131124 QAJ131124 QKF131124 QUB131124 RDX131124 RNT131124 RXP131124 SHL131124 SRH131124 TBD131124 TKZ131124 TUV131124 UER131124 UON131124 UYJ131124 VIF131124 VSB131124 WBX131124 WLT131124 WVP131124 H196660 JD196660 SZ196660 ACV196660 AMR196660 AWN196660 BGJ196660 BQF196660 CAB196660 CJX196660 CTT196660 DDP196660 DNL196660 DXH196660 EHD196660 EQZ196660 FAV196660 FKR196660 FUN196660 GEJ196660 GOF196660 GYB196660 HHX196660 HRT196660 IBP196660 ILL196660 IVH196660 JFD196660 JOZ196660 JYV196660 KIR196660 KSN196660 LCJ196660 LMF196660 LWB196660 MFX196660 MPT196660 MZP196660 NJL196660 NTH196660 ODD196660 OMZ196660 OWV196660 PGR196660 PQN196660 QAJ196660 QKF196660 QUB196660 RDX196660 RNT196660 RXP196660 SHL196660 SRH196660 TBD196660 TKZ196660 TUV196660 UER196660 UON196660 UYJ196660 VIF196660 VSB196660 WBX196660 WLT196660 WVP196660 H262196 JD262196 SZ262196 ACV262196 AMR262196 AWN262196 BGJ262196 BQF262196 CAB262196 CJX262196 CTT262196 DDP262196 DNL262196 DXH262196 EHD262196 EQZ262196 FAV262196 FKR262196 FUN262196 GEJ262196 GOF262196 GYB262196 HHX262196 HRT262196 IBP262196 ILL262196 IVH262196 JFD262196 JOZ262196 JYV262196 KIR262196 KSN262196 LCJ262196 LMF262196 LWB262196 MFX262196 MPT262196 MZP262196 NJL262196 NTH262196 ODD262196 OMZ262196 OWV262196 PGR262196 PQN262196 QAJ262196 QKF262196 QUB262196 RDX262196 RNT262196 RXP262196 SHL262196 SRH262196 TBD262196 TKZ262196 TUV262196 UER262196 UON262196 UYJ262196 VIF262196 VSB262196 WBX262196 WLT262196 WVP262196 H327732 JD327732 SZ327732 ACV327732 AMR327732 AWN327732 BGJ327732 BQF327732 CAB327732 CJX327732 CTT327732 DDP327732 DNL327732 DXH327732 EHD327732 EQZ327732 FAV327732 FKR327732 FUN327732 GEJ327732 GOF327732 GYB327732 HHX327732 HRT327732 IBP327732 ILL327732 IVH327732 JFD327732 JOZ327732 JYV327732 KIR327732 KSN327732 LCJ327732 LMF327732 LWB327732 MFX327732 MPT327732 MZP327732 NJL327732 NTH327732 ODD327732 OMZ327732 OWV327732 PGR327732 PQN327732 QAJ327732 QKF327732 QUB327732 RDX327732 RNT327732 RXP327732 SHL327732 SRH327732 TBD327732 TKZ327732 TUV327732 UER327732 UON327732 UYJ327732 VIF327732 VSB327732 WBX327732 WLT327732 WVP327732 H393268 JD393268 SZ393268 ACV393268 AMR393268 AWN393268 BGJ393268 BQF393268 CAB393268 CJX393268 CTT393268 DDP393268 DNL393268 DXH393268 EHD393268 EQZ393268 FAV393268 FKR393268 FUN393268 GEJ393268 GOF393268 GYB393268 HHX393268 HRT393268 IBP393268 ILL393268 IVH393268 JFD393268 JOZ393268 JYV393268 KIR393268 KSN393268 LCJ393268 LMF393268 LWB393268 MFX393268 MPT393268 MZP393268 NJL393268 NTH393268 ODD393268 OMZ393268 OWV393268 PGR393268 PQN393268 QAJ393268 QKF393268 QUB393268 RDX393268 RNT393268 RXP393268 SHL393268 SRH393268 TBD393268 TKZ393268 TUV393268 UER393268 UON393268 UYJ393268 VIF393268 VSB393268 WBX393268 WLT393268 WVP393268 H458804 JD458804 SZ458804 ACV458804 AMR458804 AWN458804 BGJ458804 BQF458804 CAB458804 CJX458804 CTT458804 DDP458804 DNL458804 DXH458804 EHD458804 EQZ458804 FAV458804 FKR458804 FUN458804 GEJ458804 GOF458804 GYB458804 HHX458804 HRT458804 IBP458804 ILL458804 IVH458804 JFD458804 JOZ458804 JYV458804 KIR458804 KSN458804 LCJ458804 LMF458804 LWB458804 MFX458804 MPT458804 MZP458804 NJL458804 NTH458804 ODD458804 OMZ458804 OWV458804 PGR458804 PQN458804 QAJ458804 QKF458804 QUB458804 RDX458804 RNT458804 RXP458804 SHL458804 SRH458804 TBD458804 TKZ458804 TUV458804 UER458804 UON458804 UYJ458804 VIF458804 VSB458804 WBX458804 WLT458804 WVP458804 H524340 JD524340 SZ524340 ACV524340 AMR524340 AWN524340 BGJ524340 BQF524340 CAB524340 CJX524340 CTT524340 DDP524340 DNL524340 DXH524340 EHD524340 EQZ524340 FAV524340 FKR524340 FUN524340 GEJ524340 GOF524340 GYB524340 HHX524340 HRT524340 IBP524340 ILL524340 IVH524340 JFD524340 JOZ524340 JYV524340 KIR524340 KSN524340 LCJ524340 LMF524340 LWB524340 MFX524340 MPT524340 MZP524340 NJL524340 NTH524340 ODD524340 OMZ524340 OWV524340 PGR524340 PQN524340 QAJ524340 QKF524340 QUB524340 RDX524340 RNT524340 RXP524340 SHL524340 SRH524340 TBD524340 TKZ524340 TUV524340 UER524340 UON524340 UYJ524340 VIF524340 VSB524340 WBX524340 WLT524340 WVP524340 H589876 JD589876 SZ589876 ACV589876 AMR589876 AWN589876 BGJ589876 BQF589876 CAB589876 CJX589876 CTT589876 DDP589876 DNL589876 DXH589876 EHD589876 EQZ589876 FAV589876 FKR589876 FUN589876 GEJ589876 GOF589876 GYB589876 HHX589876 HRT589876 IBP589876 ILL589876 IVH589876 JFD589876 JOZ589876 JYV589876 KIR589876 KSN589876 LCJ589876 LMF589876 LWB589876 MFX589876 MPT589876 MZP589876 NJL589876 NTH589876 ODD589876 OMZ589876 OWV589876 PGR589876 PQN589876 QAJ589876 QKF589876 QUB589876 RDX589876 RNT589876 RXP589876 SHL589876 SRH589876 TBD589876 TKZ589876 TUV589876 UER589876 UON589876 UYJ589876 VIF589876 VSB589876 WBX589876 WLT589876 WVP589876 H655412 JD655412 SZ655412 ACV655412 AMR655412 AWN655412 BGJ655412 BQF655412 CAB655412 CJX655412 CTT655412 DDP655412 DNL655412 DXH655412 EHD655412 EQZ655412 FAV655412 FKR655412 FUN655412 GEJ655412 GOF655412 GYB655412 HHX655412 HRT655412 IBP655412 ILL655412 IVH655412 JFD655412 JOZ655412 JYV655412 KIR655412 KSN655412 LCJ655412 LMF655412 LWB655412 MFX655412 MPT655412 MZP655412 NJL655412 NTH655412 ODD655412 OMZ655412 OWV655412 PGR655412 PQN655412 QAJ655412 QKF655412 QUB655412 RDX655412 RNT655412 RXP655412 SHL655412 SRH655412 TBD655412 TKZ655412 TUV655412 UER655412 UON655412 UYJ655412 VIF655412 VSB655412 WBX655412 WLT655412 WVP655412 H720948 JD720948 SZ720948 ACV720948 AMR720948 AWN720948 BGJ720948 BQF720948 CAB720948 CJX720948 CTT720948 DDP720948 DNL720948 DXH720948 EHD720948 EQZ720948 FAV720948 FKR720948 FUN720948 GEJ720948 GOF720948 GYB720948 HHX720948 HRT720948 IBP720948 ILL720948 IVH720948 JFD720948 JOZ720948 JYV720948 KIR720948 KSN720948 LCJ720948 LMF720948 LWB720948 MFX720948 MPT720948 MZP720948 NJL720948 NTH720948 ODD720948 OMZ720948 OWV720948 PGR720948 PQN720948 QAJ720948 QKF720948 QUB720948 RDX720948 RNT720948 RXP720948 SHL720948 SRH720948 TBD720948 TKZ720948 TUV720948 UER720948 UON720948 UYJ720948 VIF720948 VSB720948 WBX720948 WLT720948 WVP720948 H786484 JD786484 SZ786484 ACV786484 AMR786484 AWN786484 BGJ786484 BQF786484 CAB786484 CJX786484 CTT786484 DDP786484 DNL786484 DXH786484 EHD786484 EQZ786484 FAV786484 FKR786484 FUN786484 GEJ786484 GOF786484 GYB786484 HHX786484 HRT786484 IBP786484 ILL786484 IVH786484 JFD786484 JOZ786484 JYV786484 KIR786484 KSN786484 LCJ786484 LMF786484 LWB786484 MFX786484 MPT786484 MZP786484 NJL786484 NTH786484 ODD786484 OMZ786484 OWV786484 PGR786484 PQN786484 QAJ786484 QKF786484 QUB786484 RDX786484 RNT786484 RXP786484 SHL786484 SRH786484 TBD786484 TKZ786484 TUV786484 UER786484 UON786484 UYJ786484 VIF786484 VSB786484 WBX786484 WLT786484 WVP786484 H852020 JD852020 SZ852020 ACV852020 AMR852020 AWN852020 BGJ852020 BQF852020 CAB852020 CJX852020 CTT852020 DDP852020 DNL852020 DXH852020 EHD852020 EQZ852020 FAV852020 FKR852020 FUN852020 GEJ852020 GOF852020 GYB852020 HHX852020 HRT852020 IBP852020 ILL852020 IVH852020 JFD852020 JOZ852020 JYV852020 KIR852020 KSN852020 LCJ852020 LMF852020 LWB852020 MFX852020 MPT852020 MZP852020 NJL852020 NTH852020 ODD852020 OMZ852020 OWV852020 PGR852020 PQN852020 QAJ852020 QKF852020 QUB852020 RDX852020 RNT852020 RXP852020 SHL852020 SRH852020 TBD852020 TKZ852020 TUV852020 UER852020 UON852020 UYJ852020 VIF852020 VSB852020 WBX852020 WLT852020 WVP852020 H917556 JD917556 SZ917556 ACV917556 AMR917556 AWN917556 BGJ917556 BQF917556 CAB917556 CJX917556 CTT917556 DDP917556 DNL917556 DXH917556 EHD917556 EQZ917556 FAV917556 FKR917556 FUN917556 GEJ917556 GOF917556 GYB917556 HHX917556 HRT917556 IBP917556 ILL917556 IVH917556 JFD917556 JOZ917556 JYV917556 KIR917556 KSN917556 LCJ917556 LMF917556 LWB917556 MFX917556 MPT917556 MZP917556 NJL917556 NTH917556 ODD917556 OMZ917556 OWV917556 PGR917556 PQN917556 QAJ917556 QKF917556 QUB917556 RDX917556 RNT917556 RXP917556 SHL917556 SRH917556 TBD917556 TKZ917556 TUV917556 UER917556 UON917556 UYJ917556 VIF917556 VSB917556 WBX917556 WLT917556 WVP917556 H983092 JD983092 SZ983092 ACV983092 AMR983092 AWN983092 BGJ983092 BQF983092 CAB983092 CJX983092 CTT983092 DDP983092 DNL983092 DXH983092 EHD983092 EQZ983092 FAV983092 FKR983092 FUN983092 GEJ983092 GOF983092 GYB983092 HHX983092 HRT983092 IBP983092 ILL983092 IVH983092 JFD983092 JOZ983092 JYV983092 KIR983092 KSN983092 LCJ983092 LMF983092 LWB983092 MFX983092 MPT983092 MZP983092 NJL983092 NTH983092 ODD983092 OMZ983092 OWV983092 PGR983092 PQN983092 QAJ983092 QKF983092 QUB983092 RDX983092 RNT983092 RXP983092 SHL983092 SRH983092 TBD983092 TKZ983092 TUV983092 UER983092 UON983092 UYJ983092 VIF983092 VSB983092 WBX983092 WLT983092">
      <formula1>$N$49:$Q$49</formula1>
    </dataValidation>
    <dataValidation type="list" allowBlank="1" showInputMessage="1" showErrorMessage="1" sqref="J42:J43 WVR983116:WVR983120 WLV983116:WLV983120 WBZ983116:WBZ983120 VSD983116:VSD983120 VIH983116:VIH983120 UYL983116:UYL983120 UOP983116:UOP983120 UET983116:UET983120 TUX983116:TUX983120 TLB983116:TLB983120 TBF983116:TBF983120 SRJ983116:SRJ983120 SHN983116:SHN983120 RXR983116:RXR983120 RNV983116:RNV983120 RDZ983116:RDZ983120 QUD983116:QUD983120 QKH983116:QKH983120 QAL983116:QAL983120 PQP983116:PQP983120 PGT983116:PGT983120 OWX983116:OWX983120 ONB983116:ONB983120 ODF983116:ODF983120 NTJ983116:NTJ983120 NJN983116:NJN983120 MZR983116:MZR983120 MPV983116:MPV983120 MFZ983116:MFZ983120 LWD983116:LWD983120 LMH983116:LMH983120 LCL983116:LCL983120 KSP983116:KSP983120 KIT983116:KIT983120 JYX983116:JYX983120 JPB983116:JPB983120 JFF983116:JFF983120 IVJ983116:IVJ983120 ILN983116:ILN983120 IBR983116:IBR983120 HRV983116:HRV983120 HHZ983116:HHZ983120 GYD983116:GYD983120 GOH983116:GOH983120 GEL983116:GEL983120 FUP983116:FUP983120 FKT983116:FKT983120 FAX983116:FAX983120 ERB983116:ERB983120 EHF983116:EHF983120 DXJ983116:DXJ983120 DNN983116:DNN983120 DDR983116:DDR983120 CTV983116:CTV983120 CJZ983116:CJZ983120 CAD983116:CAD983120 BQH983116:BQH983120 BGL983116:BGL983120 AWP983116:AWP983120 AMT983116:AMT983120 ACX983116:ACX983120 TB983116:TB983120 JF983116:JF983120 J983116:J983120 WVR917580:WVR917584 WLV917580:WLV917584 WBZ917580:WBZ917584 VSD917580:VSD917584 VIH917580:VIH917584 UYL917580:UYL917584 UOP917580:UOP917584 UET917580:UET917584 TUX917580:TUX917584 TLB917580:TLB917584 TBF917580:TBF917584 SRJ917580:SRJ917584 SHN917580:SHN917584 RXR917580:RXR917584 RNV917580:RNV917584 RDZ917580:RDZ917584 QUD917580:QUD917584 QKH917580:QKH917584 QAL917580:QAL917584 PQP917580:PQP917584 PGT917580:PGT917584 OWX917580:OWX917584 ONB917580:ONB917584 ODF917580:ODF917584 NTJ917580:NTJ917584 NJN917580:NJN917584 MZR917580:MZR917584 MPV917580:MPV917584 MFZ917580:MFZ917584 LWD917580:LWD917584 LMH917580:LMH917584 LCL917580:LCL917584 KSP917580:KSP917584 KIT917580:KIT917584 JYX917580:JYX917584 JPB917580:JPB917584 JFF917580:JFF917584 IVJ917580:IVJ917584 ILN917580:ILN917584 IBR917580:IBR917584 HRV917580:HRV917584 HHZ917580:HHZ917584 GYD917580:GYD917584 GOH917580:GOH917584 GEL917580:GEL917584 FUP917580:FUP917584 FKT917580:FKT917584 FAX917580:FAX917584 ERB917580:ERB917584 EHF917580:EHF917584 DXJ917580:DXJ917584 DNN917580:DNN917584 DDR917580:DDR917584 CTV917580:CTV917584 CJZ917580:CJZ917584 CAD917580:CAD917584 BQH917580:BQH917584 BGL917580:BGL917584 AWP917580:AWP917584 AMT917580:AMT917584 ACX917580:ACX917584 TB917580:TB917584 JF917580:JF917584 J917580:J917584 WVR852044:WVR852048 WLV852044:WLV852048 WBZ852044:WBZ852048 VSD852044:VSD852048 VIH852044:VIH852048 UYL852044:UYL852048 UOP852044:UOP852048 UET852044:UET852048 TUX852044:TUX852048 TLB852044:TLB852048 TBF852044:TBF852048 SRJ852044:SRJ852048 SHN852044:SHN852048 RXR852044:RXR852048 RNV852044:RNV852048 RDZ852044:RDZ852048 QUD852044:QUD852048 QKH852044:QKH852048 QAL852044:QAL852048 PQP852044:PQP852048 PGT852044:PGT852048 OWX852044:OWX852048 ONB852044:ONB852048 ODF852044:ODF852048 NTJ852044:NTJ852048 NJN852044:NJN852048 MZR852044:MZR852048 MPV852044:MPV852048 MFZ852044:MFZ852048 LWD852044:LWD852048 LMH852044:LMH852048 LCL852044:LCL852048 KSP852044:KSP852048 KIT852044:KIT852048 JYX852044:JYX852048 JPB852044:JPB852048 JFF852044:JFF852048 IVJ852044:IVJ852048 ILN852044:ILN852048 IBR852044:IBR852048 HRV852044:HRV852048 HHZ852044:HHZ852048 GYD852044:GYD852048 GOH852044:GOH852048 GEL852044:GEL852048 FUP852044:FUP852048 FKT852044:FKT852048 FAX852044:FAX852048 ERB852044:ERB852048 EHF852044:EHF852048 DXJ852044:DXJ852048 DNN852044:DNN852048 DDR852044:DDR852048 CTV852044:CTV852048 CJZ852044:CJZ852048 CAD852044:CAD852048 BQH852044:BQH852048 BGL852044:BGL852048 AWP852044:AWP852048 AMT852044:AMT852048 ACX852044:ACX852048 TB852044:TB852048 JF852044:JF852048 J852044:J852048 WVR786508:WVR786512 WLV786508:WLV786512 WBZ786508:WBZ786512 VSD786508:VSD786512 VIH786508:VIH786512 UYL786508:UYL786512 UOP786508:UOP786512 UET786508:UET786512 TUX786508:TUX786512 TLB786508:TLB786512 TBF786508:TBF786512 SRJ786508:SRJ786512 SHN786508:SHN786512 RXR786508:RXR786512 RNV786508:RNV786512 RDZ786508:RDZ786512 QUD786508:QUD786512 QKH786508:QKH786512 QAL786508:QAL786512 PQP786508:PQP786512 PGT786508:PGT786512 OWX786508:OWX786512 ONB786508:ONB786512 ODF786508:ODF786512 NTJ786508:NTJ786512 NJN786508:NJN786512 MZR786508:MZR786512 MPV786508:MPV786512 MFZ786508:MFZ786512 LWD786508:LWD786512 LMH786508:LMH786512 LCL786508:LCL786512 KSP786508:KSP786512 KIT786508:KIT786512 JYX786508:JYX786512 JPB786508:JPB786512 JFF786508:JFF786512 IVJ786508:IVJ786512 ILN786508:ILN786512 IBR786508:IBR786512 HRV786508:HRV786512 HHZ786508:HHZ786512 GYD786508:GYD786512 GOH786508:GOH786512 GEL786508:GEL786512 FUP786508:FUP786512 FKT786508:FKT786512 FAX786508:FAX786512 ERB786508:ERB786512 EHF786508:EHF786512 DXJ786508:DXJ786512 DNN786508:DNN786512 DDR786508:DDR786512 CTV786508:CTV786512 CJZ786508:CJZ786512 CAD786508:CAD786512 BQH786508:BQH786512 BGL786508:BGL786512 AWP786508:AWP786512 AMT786508:AMT786512 ACX786508:ACX786512 TB786508:TB786512 JF786508:JF786512 J786508:J786512 WVR720972:WVR720976 WLV720972:WLV720976 WBZ720972:WBZ720976 VSD720972:VSD720976 VIH720972:VIH720976 UYL720972:UYL720976 UOP720972:UOP720976 UET720972:UET720976 TUX720972:TUX720976 TLB720972:TLB720976 TBF720972:TBF720976 SRJ720972:SRJ720976 SHN720972:SHN720976 RXR720972:RXR720976 RNV720972:RNV720976 RDZ720972:RDZ720976 QUD720972:QUD720976 QKH720972:QKH720976 QAL720972:QAL720976 PQP720972:PQP720976 PGT720972:PGT720976 OWX720972:OWX720976 ONB720972:ONB720976 ODF720972:ODF720976 NTJ720972:NTJ720976 NJN720972:NJN720976 MZR720972:MZR720976 MPV720972:MPV720976 MFZ720972:MFZ720976 LWD720972:LWD720976 LMH720972:LMH720976 LCL720972:LCL720976 KSP720972:KSP720976 KIT720972:KIT720976 JYX720972:JYX720976 JPB720972:JPB720976 JFF720972:JFF720976 IVJ720972:IVJ720976 ILN720972:ILN720976 IBR720972:IBR720976 HRV720972:HRV720976 HHZ720972:HHZ720976 GYD720972:GYD720976 GOH720972:GOH720976 GEL720972:GEL720976 FUP720972:FUP720976 FKT720972:FKT720976 FAX720972:FAX720976 ERB720972:ERB720976 EHF720972:EHF720976 DXJ720972:DXJ720976 DNN720972:DNN720976 DDR720972:DDR720976 CTV720972:CTV720976 CJZ720972:CJZ720976 CAD720972:CAD720976 BQH720972:BQH720976 BGL720972:BGL720976 AWP720972:AWP720976 AMT720972:AMT720976 ACX720972:ACX720976 TB720972:TB720976 JF720972:JF720976 J720972:J720976 WVR655436:WVR655440 WLV655436:WLV655440 WBZ655436:WBZ655440 VSD655436:VSD655440 VIH655436:VIH655440 UYL655436:UYL655440 UOP655436:UOP655440 UET655436:UET655440 TUX655436:TUX655440 TLB655436:TLB655440 TBF655436:TBF655440 SRJ655436:SRJ655440 SHN655436:SHN655440 RXR655436:RXR655440 RNV655436:RNV655440 RDZ655436:RDZ655440 QUD655436:QUD655440 QKH655436:QKH655440 QAL655436:QAL655440 PQP655436:PQP655440 PGT655436:PGT655440 OWX655436:OWX655440 ONB655436:ONB655440 ODF655436:ODF655440 NTJ655436:NTJ655440 NJN655436:NJN655440 MZR655436:MZR655440 MPV655436:MPV655440 MFZ655436:MFZ655440 LWD655436:LWD655440 LMH655436:LMH655440 LCL655436:LCL655440 KSP655436:KSP655440 KIT655436:KIT655440 JYX655436:JYX655440 JPB655436:JPB655440 JFF655436:JFF655440 IVJ655436:IVJ655440 ILN655436:ILN655440 IBR655436:IBR655440 HRV655436:HRV655440 HHZ655436:HHZ655440 GYD655436:GYD655440 GOH655436:GOH655440 GEL655436:GEL655440 FUP655436:FUP655440 FKT655436:FKT655440 FAX655436:FAX655440 ERB655436:ERB655440 EHF655436:EHF655440 DXJ655436:DXJ655440 DNN655436:DNN655440 DDR655436:DDR655440 CTV655436:CTV655440 CJZ655436:CJZ655440 CAD655436:CAD655440 BQH655436:BQH655440 BGL655436:BGL655440 AWP655436:AWP655440 AMT655436:AMT655440 ACX655436:ACX655440 TB655436:TB655440 JF655436:JF655440 J655436:J655440 WVR589900:WVR589904 WLV589900:WLV589904 WBZ589900:WBZ589904 VSD589900:VSD589904 VIH589900:VIH589904 UYL589900:UYL589904 UOP589900:UOP589904 UET589900:UET589904 TUX589900:TUX589904 TLB589900:TLB589904 TBF589900:TBF589904 SRJ589900:SRJ589904 SHN589900:SHN589904 RXR589900:RXR589904 RNV589900:RNV589904 RDZ589900:RDZ589904 QUD589900:QUD589904 QKH589900:QKH589904 QAL589900:QAL589904 PQP589900:PQP589904 PGT589900:PGT589904 OWX589900:OWX589904 ONB589900:ONB589904 ODF589900:ODF589904 NTJ589900:NTJ589904 NJN589900:NJN589904 MZR589900:MZR589904 MPV589900:MPV589904 MFZ589900:MFZ589904 LWD589900:LWD589904 LMH589900:LMH589904 LCL589900:LCL589904 KSP589900:KSP589904 KIT589900:KIT589904 JYX589900:JYX589904 JPB589900:JPB589904 JFF589900:JFF589904 IVJ589900:IVJ589904 ILN589900:ILN589904 IBR589900:IBR589904 HRV589900:HRV589904 HHZ589900:HHZ589904 GYD589900:GYD589904 GOH589900:GOH589904 GEL589900:GEL589904 FUP589900:FUP589904 FKT589900:FKT589904 FAX589900:FAX589904 ERB589900:ERB589904 EHF589900:EHF589904 DXJ589900:DXJ589904 DNN589900:DNN589904 DDR589900:DDR589904 CTV589900:CTV589904 CJZ589900:CJZ589904 CAD589900:CAD589904 BQH589900:BQH589904 BGL589900:BGL589904 AWP589900:AWP589904 AMT589900:AMT589904 ACX589900:ACX589904 TB589900:TB589904 JF589900:JF589904 J589900:J589904 WVR524364:WVR524368 WLV524364:WLV524368 WBZ524364:WBZ524368 VSD524364:VSD524368 VIH524364:VIH524368 UYL524364:UYL524368 UOP524364:UOP524368 UET524364:UET524368 TUX524364:TUX524368 TLB524364:TLB524368 TBF524364:TBF524368 SRJ524364:SRJ524368 SHN524364:SHN524368 RXR524364:RXR524368 RNV524364:RNV524368 RDZ524364:RDZ524368 QUD524364:QUD524368 QKH524364:QKH524368 QAL524364:QAL524368 PQP524364:PQP524368 PGT524364:PGT524368 OWX524364:OWX524368 ONB524364:ONB524368 ODF524364:ODF524368 NTJ524364:NTJ524368 NJN524364:NJN524368 MZR524364:MZR524368 MPV524364:MPV524368 MFZ524364:MFZ524368 LWD524364:LWD524368 LMH524364:LMH524368 LCL524364:LCL524368 KSP524364:KSP524368 KIT524364:KIT524368 JYX524364:JYX524368 JPB524364:JPB524368 JFF524364:JFF524368 IVJ524364:IVJ524368 ILN524364:ILN524368 IBR524364:IBR524368 HRV524364:HRV524368 HHZ524364:HHZ524368 GYD524364:GYD524368 GOH524364:GOH524368 GEL524364:GEL524368 FUP524364:FUP524368 FKT524364:FKT524368 FAX524364:FAX524368 ERB524364:ERB524368 EHF524364:EHF524368 DXJ524364:DXJ524368 DNN524364:DNN524368 DDR524364:DDR524368 CTV524364:CTV524368 CJZ524364:CJZ524368 CAD524364:CAD524368 BQH524364:BQH524368 BGL524364:BGL524368 AWP524364:AWP524368 AMT524364:AMT524368 ACX524364:ACX524368 TB524364:TB524368 JF524364:JF524368 J524364:J524368 WVR458828:WVR458832 WLV458828:WLV458832 WBZ458828:WBZ458832 VSD458828:VSD458832 VIH458828:VIH458832 UYL458828:UYL458832 UOP458828:UOP458832 UET458828:UET458832 TUX458828:TUX458832 TLB458828:TLB458832 TBF458828:TBF458832 SRJ458828:SRJ458832 SHN458828:SHN458832 RXR458828:RXR458832 RNV458828:RNV458832 RDZ458828:RDZ458832 QUD458828:QUD458832 QKH458828:QKH458832 QAL458828:QAL458832 PQP458828:PQP458832 PGT458828:PGT458832 OWX458828:OWX458832 ONB458828:ONB458832 ODF458828:ODF458832 NTJ458828:NTJ458832 NJN458828:NJN458832 MZR458828:MZR458832 MPV458828:MPV458832 MFZ458828:MFZ458832 LWD458828:LWD458832 LMH458828:LMH458832 LCL458828:LCL458832 KSP458828:KSP458832 KIT458828:KIT458832 JYX458828:JYX458832 JPB458828:JPB458832 JFF458828:JFF458832 IVJ458828:IVJ458832 ILN458828:ILN458832 IBR458828:IBR458832 HRV458828:HRV458832 HHZ458828:HHZ458832 GYD458828:GYD458832 GOH458828:GOH458832 GEL458828:GEL458832 FUP458828:FUP458832 FKT458828:FKT458832 FAX458828:FAX458832 ERB458828:ERB458832 EHF458828:EHF458832 DXJ458828:DXJ458832 DNN458828:DNN458832 DDR458828:DDR458832 CTV458828:CTV458832 CJZ458828:CJZ458832 CAD458828:CAD458832 BQH458828:BQH458832 BGL458828:BGL458832 AWP458828:AWP458832 AMT458828:AMT458832 ACX458828:ACX458832 TB458828:TB458832 JF458828:JF458832 J458828:J458832 WVR393292:WVR393296 WLV393292:WLV393296 WBZ393292:WBZ393296 VSD393292:VSD393296 VIH393292:VIH393296 UYL393292:UYL393296 UOP393292:UOP393296 UET393292:UET393296 TUX393292:TUX393296 TLB393292:TLB393296 TBF393292:TBF393296 SRJ393292:SRJ393296 SHN393292:SHN393296 RXR393292:RXR393296 RNV393292:RNV393296 RDZ393292:RDZ393296 QUD393292:QUD393296 QKH393292:QKH393296 QAL393292:QAL393296 PQP393292:PQP393296 PGT393292:PGT393296 OWX393292:OWX393296 ONB393292:ONB393296 ODF393292:ODF393296 NTJ393292:NTJ393296 NJN393292:NJN393296 MZR393292:MZR393296 MPV393292:MPV393296 MFZ393292:MFZ393296 LWD393292:LWD393296 LMH393292:LMH393296 LCL393292:LCL393296 KSP393292:KSP393296 KIT393292:KIT393296 JYX393292:JYX393296 JPB393292:JPB393296 JFF393292:JFF393296 IVJ393292:IVJ393296 ILN393292:ILN393296 IBR393292:IBR393296 HRV393292:HRV393296 HHZ393292:HHZ393296 GYD393292:GYD393296 GOH393292:GOH393296 GEL393292:GEL393296 FUP393292:FUP393296 FKT393292:FKT393296 FAX393292:FAX393296 ERB393292:ERB393296 EHF393292:EHF393296 DXJ393292:DXJ393296 DNN393292:DNN393296 DDR393292:DDR393296 CTV393292:CTV393296 CJZ393292:CJZ393296 CAD393292:CAD393296 BQH393292:BQH393296 BGL393292:BGL393296 AWP393292:AWP393296 AMT393292:AMT393296 ACX393292:ACX393296 TB393292:TB393296 JF393292:JF393296 J393292:J393296 WVR327756:WVR327760 WLV327756:WLV327760 WBZ327756:WBZ327760 VSD327756:VSD327760 VIH327756:VIH327760 UYL327756:UYL327760 UOP327756:UOP327760 UET327756:UET327760 TUX327756:TUX327760 TLB327756:TLB327760 TBF327756:TBF327760 SRJ327756:SRJ327760 SHN327756:SHN327760 RXR327756:RXR327760 RNV327756:RNV327760 RDZ327756:RDZ327760 QUD327756:QUD327760 QKH327756:QKH327760 QAL327756:QAL327760 PQP327756:PQP327760 PGT327756:PGT327760 OWX327756:OWX327760 ONB327756:ONB327760 ODF327756:ODF327760 NTJ327756:NTJ327760 NJN327756:NJN327760 MZR327756:MZR327760 MPV327756:MPV327760 MFZ327756:MFZ327760 LWD327756:LWD327760 LMH327756:LMH327760 LCL327756:LCL327760 KSP327756:KSP327760 KIT327756:KIT327760 JYX327756:JYX327760 JPB327756:JPB327760 JFF327756:JFF327760 IVJ327756:IVJ327760 ILN327756:ILN327760 IBR327756:IBR327760 HRV327756:HRV327760 HHZ327756:HHZ327760 GYD327756:GYD327760 GOH327756:GOH327760 GEL327756:GEL327760 FUP327756:FUP327760 FKT327756:FKT327760 FAX327756:FAX327760 ERB327756:ERB327760 EHF327756:EHF327760 DXJ327756:DXJ327760 DNN327756:DNN327760 DDR327756:DDR327760 CTV327756:CTV327760 CJZ327756:CJZ327760 CAD327756:CAD327760 BQH327756:BQH327760 BGL327756:BGL327760 AWP327756:AWP327760 AMT327756:AMT327760 ACX327756:ACX327760 TB327756:TB327760 JF327756:JF327760 J327756:J327760 WVR262220:WVR262224 WLV262220:WLV262224 WBZ262220:WBZ262224 VSD262220:VSD262224 VIH262220:VIH262224 UYL262220:UYL262224 UOP262220:UOP262224 UET262220:UET262224 TUX262220:TUX262224 TLB262220:TLB262224 TBF262220:TBF262224 SRJ262220:SRJ262224 SHN262220:SHN262224 RXR262220:RXR262224 RNV262220:RNV262224 RDZ262220:RDZ262224 QUD262220:QUD262224 QKH262220:QKH262224 QAL262220:QAL262224 PQP262220:PQP262224 PGT262220:PGT262224 OWX262220:OWX262224 ONB262220:ONB262224 ODF262220:ODF262224 NTJ262220:NTJ262224 NJN262220:NJN262224 MZR262220:MZR262224 MPV262220:MPV262224 MFZ262220:MFZ262224 LWD262220:LWD262224 LMH262220:LMH262224 LCL262220:LCL262224 KSP262220:KSP262224 KIT262220:KIT262224 JYX262220:JYX262224 JPB262220:JPB262224 JFF262220:JFF262224 IVJ262220:IVJ262224 ILN262220:ILN262224 IBR262220:IBR262224 HRV262220:HRV262224 HHZ262220:HHZ262224 GYD262220:GYD262224 GOH262220:GOH262224 GEL262220:GEL262224 FUP262220:FUP262224 FKT262220:FKT262224 FAX262220:FAX262224 ERB262220:ERB262224 EHF262220:EHF262224 DXJ262220:DXJ262224 DNN262220:DNN262224 DDR262220:DDR262224 CTV262220:CTV262224 CJZ262220:CJZ262224 CAD262220:CAD262224 BQH262220:BQH262224 BGL262220:BGL262224 AWP262220:AWP262224 AMT262220:AMT262224 ACX262220:ACX262224 TB262220:TB262224 JF262220:JF262224 J262220:J262224 WVR196684:WVR196688 WLV196684:WLV196688 WBZ196684:WBZ196688 VSD196684:VSD196688 VIH196684:VIH196688 UYL196684:UYL196688 UOP196684:UOP196688 UET196684:UET196688 TUX196684:TUX196688 TLB196684:TLB196688 TBF196684:TBF196688 SRJ196684:SRJ196688 SHN196684:SHN196688 RXR196684:RXR196688 RNV196684:RNV196688 RDZ196684:RDZ196688 QUD196684:QUD196688 QKH196684:QKH196688 QAL196684:QAL196688 PQP196684:PQP196688 PGT196684:PGT196688 OWX196684:OWX196688 ONB196684:ONB196688 ODF196684:ODF196688 NTJ196684:NTJ196688 NJN196684:NJN196688 MZR196684:MZR196688 MPV196684:MPV196688 MFZ196684:MFZ196688 LWD196684:LWD196688 LMH196684:LMH196688 LCL196684:LCL196688 KSP196684:KSP196688 KIT196684:KIT196688 JYX196684:JYX196688 JPB196684:JPB196688 JFF196684:JFF196688 IVJ196684:IVJ196688 ILN196684:ILN196688 IBR196684:IBR196688 HRV196684:HRV196688 HHZ196684:HHZ196688 GYD196684:GYD196688 GOH196684:GOH196688 GEL196684:GEL196688 FUP196684:FUP196688 FKT196684:FKT196688 FAX196684:FAX196688 ERB196684:ERB196688 EHF196684:EHF196688 DXJ196684:DXJ196688 DNN196684:DNN196688 DDR196684:DDR196688 CTV196684:CTV196688 CJZ196684:CJZ196688 CAD196684:CAD196688 BQH196684:BQH196688 BGL196684:BGL196688 AWP196684:AWP196688 AMT196684:AMT196688 ACX196684:ACX196688 TB196684:TB196688 JF196684:JF196688 J196684:J196688 WVR131148:WVR131152 WLV131148:WLV131152 WBZ131148:WBZ131152 VSD131148:VSD131152 VIH131148:VIH131152 UYL131148:UYL131152 UOP131148:UOP131152 UET131148:UET131152 TUX131148:TUX131152 TLB131148:TLB131152 TBF131148:TBF131152 SRJ131148:SRJ131152 SHN131148:SHN131152 RXR131148:RXR131152 RNV131148:RNV131152 RDZ131148:RDZ131152 QUD131148:QUD131152 QKH131148:QKH131152 QAL131148:QAL131152 PQP131148:PQP131152 PGT131148:PGT131152 OWX131148:OWX131152 ONB131148:ONB131152 ODF131148:ODF131152 NTJ131148:NTJ131152 NJN131148:NJN131152 MZR131148:MZR131152 MPV131148:MPV131152 MFZ131148:MFZ131152 LWD131148:LWD131152 LMH131148:LMH131152 LCL131148:LCL131152 KSP131148:KSP131152 KIT131148:KIT131152 JYX131148:JYX131152 JPB131148:JPB131152 JFF131148:JFF131152 IVJ131148:IVJ131152 ILN131148:ILN131152 IBR131148:IBR131152 HRV131148:HRV131152 HHZ131148:HHZ131152 GYD131148:GYD131152 GOH131148:GOH131152 GEL131148:GEL131152 FUP131148:FUP131152 FKT131148:FKT131152 FAX131148:FAX131152 ERB131148:ERB131152 EHF131148:EHF131152 DXJ131148:DXJ131152 DNN131148:DNN131152 DDR131148:DDR131152 CTV131148:CTV131152 CJZ131148:CJZ131152 CAD131148:CAD131152 BQH131148:BQH131152 BGL131148:BGL131152 AWP131148:AWP131152 AMT131148:AMT131152 ACX131148:ACX131152 TB131148:TB131152 JF131148:JF131152 J131148:J131152 WVR65612:WVR65616 WLV65612:WLV65616 WBZ65612:WBZ65616 VSD65612:VSD65616 VIH65612:VIH65616 UYL65612:UYL65616 UOP65612:UOP65616 UET65612:UET65616 TUX65612:TUX65616 TLB65612:TLB65616 TBF65612:TBF65616 SRJ65612:SRJ65616 SHN65612:SHN65616 RXR65612:RXR65616 RNV65612:RNV65616 RDZ65612:RDZ65616 QUD65612:QUD65616 QKH65612:QKH65616 QAL65612:QAL65616 PQP65612:PQP65616 PGT65612:PGT65616 OWX65612:OWX65616 ONB65612:ONB65616 ODF65612:ODF65616 NTJ65612:NTJ65616 NJN65612:NJN65616 MZR65612:MZR65616 MPV65612:MPV65616 MFZ65612:MFZ65616 LWD65612:LWD65616 LMH65612:LMH65616 LCL65612:LCL65616 KSP65612:KSP65616 KIT65612:KIT65616 JYX65612:JYX65616 JPB65612:JPB65616 JFF65612:JFF65616 IVJ65612:IVJ65616 ILN65612:ILN65616 IBR65612:IBR65616 HRV65612:HRV65616 HHZ65612:HHZ65616 GYD65612:GYD65616 GOH65612:GOH65616 GEL65612:GEL65616 FUP65612:FUP65616 FKT65612:FKT65616 FAX65612:FAX65616 ERB65612:ERB65616 EHF65612:EHF65616 DXJ65612:DXJ65616 DNN65612:DNN65616 DDR65612:DDR65616 CTV65612:CTV65616 CJZ65612:CJZ65616 CAD65612:CAD65616 BQH65612:BQH65616 BGL65612:BGL65616 AWP65612:AWP65616 AMT65612:AMT65616 ACX65612:ACX65616 TB65612:TB65616 JF65612:JF65616 J65612:J65616 WVR74:WVR78 WLV74:WLV78 WBZ74:WBZ78 VSD74:VSD78 VIH74:VIH78 UYL74:UYL78 UOP74:UOP78 UET74:UET78 TUX74:TUX78 TLB74:TLB78 TBF74:TBF78 SRJ74:SRJ78 SHN74:SHN78 RXR74:RXR78 RNV74:RNV78 RDZ74:RDZ78 QUD74:QUD78 QKH74:QKH78 QAL74:QAL78 PQP74:PQP78 PGT74:PGT78 OWX74:OWX78 ONB74:ONB78 ODF74:ODF78 NTJ74:NTJ78 NJN74:NJN78 MZR74:MZR78 MPV74:MPV78 MFZ74:MFZ78 LWD74:LWD78 LMH74:LMH78 LCL74:LCL78 KSP74:KSP78 KIT74:KIT78 JYX74:JYX78 JPB74:JPB78 JFF74:JFF78 IVJ74:IVJ78 ILN74:ILN78 IBR74:IBR78 HRV74:HRV78 HHZ74:HHZ78 GYD74:GYD78 GOH74:GOH78 GEL74:GEL78 FUP74:FUP78 FKT74:FKT78 FAX74:FAX78 ERB74:ERB78 EHF74:EHF78 DXJ74:DXJ78 DNN74:DNN78 DDR74:DDR78 CTV74:CTV78 CJZ74:CJZ78 CAD74:CAD78 BQH74:BQH78 BGL74:BGL78 AWP74:AWP78 AMT74:AMT78 ACX74:ACX78 TB74:TB78 JF74:JF78 J74:J78 WVR983132:WVR983140 WLV983132:WLV983140 WBZ983132:WBZ983140 VSD983132:VSD983140 VIH983132:VIH983140 UYL983132:UYL983140 UOP983132:UOP983140 UET983132:UET983140 TUX983132:TUX983140 TLB983132:TLB983140 TBF983132:TBF983140 SRJ983132:SRJ983140 SHN983132:SHN983140 RXR983132:RXR983140 RNV983132:RNV983140 RDZ983132:RDZ983140 QUD983132:QUD983140 QKH983132:QKH983140 QAL983132:QAL983140 PQP983132:PQP983140 PGT983132:PGT983140 OWX983132:OWX983140 ONB983132:ONB983140 ODF983132:ODF983140 NTJ983132:NTJ983140 NJN983132:NJN983140 MZR983132:MZR983140 MPV983132:MPV983140 MFZ983132:MFZ983140 LWD983132:LWD983140 LMH983132:LMH983140 LCL983132:LCL983140 KSP983132:KSP983140 KIT983132:KIT983140 JYX983132:JYX983140 JPB983132:JPB983140 JFF983132:JFF983140 IVJ983132:IVJ983140 ILN983132:ILN983140 IBR983132:IBR983140 HRV983132:HRV983140 HHZ983132:HHZ983140 GYD983132:GYD983140 GOH983132:GOH983140 GEL983132:GEL983140 FUP983132:FUP983140 FKT983132:FKT983140 FAX983132:FAX983140 ERB983132:ERB983140 EHF983132:EHF983140 DXJ983132:DXJ983140 DNN983132:DNN983140 DDR983132:DDR983140 CTV983132:CTV983140 CJZ983132:CJZ983140 CAD983132:CAD983140 BQH983132:BQH983140 BGL983132:BGL983140 AWP983132:AWP983140 AMT983132:AMT983140 ACX983132:ACX983140 TB983132:TB983140 JF983132:JF983140 J983132:J983140 WVR917596:WVR917604 WLV917596:WLV917604 WBZ917596:WBZ917604 VSD917596:VSD917604 VIH917596:VIH917604 UYL917596:UYL917604 UOP917596:UOP917604 UET917596:UET917604 TUX917596:TUX917604 TLB917596:TLB917604 TBF917596:TBF917604 SRJ917596:SRJ917604 SHN917596:SHN917604 RXR917596:RXR917604 RNV917596:RNV917604 RDZ917596:RDZ917604 QUD917596:QUD917604 QKH917596:QKH917604 QAL917596:QAL917604 PQP917596:PQP917604 PGT917596:PGT917604 OWX917596:OWX917604 ONB917596:ONB917604 ODF917596:ODF917604 NTJ917596:NTJ917604 NJN917596:NJN917604 MZR917596:MZR917604 MPV917596:MPV917604 MFZ917596:MFZ917604 LWD917596:LWD917604 LMH917596:LMH917604 LCL917596:LCL917604 KSP917596:KSP917604 KIT917596:KIT917604 JYX917596:JYX917604 JPB917596:JPB917604 JFF917596:JFF917604 IVJ917596:IVJ917604 ILN917596:ILN917604 IBR917596:IBR917604 HRV917596:HRV917604 HHZ917596:HHZ917604 GYD917596:GYD917604 GOH917596:GOH917604 GEL917596:GEL917604 FUP917596:FUP917604 FKT917596:FKT917604 FAX917596:FAX917604 ERB917596:ERB917604 EHF917596:EHF917604 DXJ917596:DXJ917604 DNN917596:DNN917604 DDR917596:DDR917604 CTV917596:CTV917604 CJZ917596:CJZ917604 CAD917596:CAD917604 BQH917596:BQH917604 BGL917596:BGL917604 AWP917596:AWP917604 AMT917596:AMT917604 ACX917596:ACX917604 TB917596:TB917604 JF917596:JF917604 J917596:J917604 WVR852060:WVR852068 WLV852060:WLV852068 WBZ852060:WBZ852068 VSD852060:VSD852068 VIH852060:VIH852068 UYL852060:UYL852068 UOP852060:UOP852068 UET852060:UET852068 TUX852060:TUX852068 TLB852060:TLB852068 TBF852060:TBF852068 SRJ852060:SRJ852068 SHN852060:SHN852068 RXR852060:RXR852068 RNV852060:RNV852068 RDZ852060:RDZ852068 QUD852060:QUD852068 QKH852060:QKH852068 QAL852060:QAL852068 PQP852060:PQP852068 PGT852060:PGT852068 OWX852060:OWX852068 ONB852060:ONB852068 ODF852060:ODF852068 NTJ852060:NTJ852068 NJN852060:NJN852068 MZR852060:MZR852068 MPV852060:MPV852068 MFZ852060:MFZ852068 LWD852060:LWD852068 LMH852060:LMH852068 LCL852060:LCL852068 KSP852060:KSP852068 KIT852060:KIT852068 JYX852060:JYX852068 JPB852060:JPB852068 JFF852060:JFF852068 IVJ852060:IVJ852068 ILN852060:ILN852068 IBR852060:IBR852068 HRV852060:HRV852068 HHZ852060:HHZ852068 GYD852060:GYD852068 GOH852060:GOH852068 GEL852060:GEL852068 FUP852060:FUP852068 FKT852060:FKT852068 FAX852060:FAX852068 ERB852060:ERB852068 EHF852060:EHF852068 DXJ852060:DXJ852068 DNN852060:DNN852068 DDR852060:DDR852068 CTV852060:CTV852068 CJZ852060:CJZ852068 CAD852060:CAD852068 BQH852060:BQH852068 BGL852060:BGL852068 AWP852060:AWP852068 AMT852060:AMT852068 ACX852060:ACX852068 TB852060:TB852068 JF852060:JF852068 J852060:J852068 WVR786524:WVR786532 WLV786524:WLV786532 WBZ786524:WBZ786532 VSD786524:VSD786532 VIH786524:VIH786532 UYL786524:UYL786532 UOP786524:UOP786532 UET786524:UET786532 TUX786524:TUX786532 TLB786524:TLB786532 TBF786524:TBF786532 SRJ786524:SRJ786532 SHN786524:SHN786532 RXR786524:RXR786532 RNV786524:RNV786532 RDZ786524:RDZ786532 QUD786524:QUD786532 QKH786524:QKH786532 QAL786524:QAL786532 PQP786524:PQP786532 PGT786524:PGT786532 OWX786524:OWX786532 ONB786524:ONB786532 ODF786524:ODF786532 NTJ786524:NTJ786532 NJN786524:NJN786532 MZR786524:MZR786532 MPV786524:MPV786532 MFZ786524:MFZ786532 LWD786524:LWD786532 LMH786524:LMH786532 LCL786524:LCL786532 KSP786524:KSP786532 KIT786524:KIT786532 JYX786524:JYX786532 JPB786524:JPB786532 JFF786524:JFF786532 IVJ786524:IVJ786532 ILN786524:ILN786532 IBR786524:IBR786532 HRV786524:HRV786532 HHZ786524:HHZ786532 GYD786524:GYD786532 GOH786524:GOH786532 GEL786524:GEL786532 FUP786524:FUP786532 FKT786524:FKT786532 FAX786524:FAX786532 ERB786524:ERB786532 EHF786524:EHF786532 DXJ786524:DXJ786532 DNN786524:DNN786532 DDR786524:DDR786532 CTV786524:CTV786532 CJZ786524:CJZ786532 CAD786524:CAD786532 BQH786524:BQH786532 BGL786524:BGL786532 AWP786524:AWP786532 AMT786524:AMT786532 ACX786524:ACX786532 TB786524:TB786532 JF786524:JF786532 J786524:J786532 WVR720988:WVR720996 WLV720988:WLV720996 WBZ720988:WBZ720996 VSD720988:VSD720996 VIH720988:VIH720996 UYL720988:UYL720996 UOP720988:UOP720996 UET720988:UET720996 TUX720988:TUX720996 TLB720988:TLB720996 TBF720988:TBF720996 SRJ720988:SRJ720996 SHN720988:SHN720996 RXR720988:RXR720996 RNV720988:RNV720996 RDZ720988:RDZ720996 QUD720988:QUD720996 QKH720988:QKH720996 QAL720988:QAL720996 PQP720988:PQP720996 PGT720988:PGT720996 OWX720988:OWX720996 ONB720988:ONB720996 ODF720988:ODF720996 NTJ720988:NTJ720996 NJN720988:NJN720996 MZR720988:MZR720996 MPV720988:MPV720996 MFZ720988:MFZ720996 LWD720988:LWD720996 LMH720988:LMH720996 LCL720988:LCL720996 KSP720988:KSP720996 KIT720988:KIT720996 JYX720988:JYX720996 JPB720988:JPB720996 JFF720988:JFF720996 IVJ720988:IVJ720996 ILN720988:ILN720996 IBR720988:IBR720996 HRV720988:HRV720996 HHZ720988:HHZ720996 GYD720988:GYD720996 GOH720988:GOH720996 GEL720988:GEL720996 FUP720988:FUP720996 FKT720988:FKT720996 FAX720988:FAX720996 ERB720988:ERB720996 EHF720988:EHF720996 DXJ720988:DXJ720996 DNN720988:DNN720996 DDR720988:DDR720996 CTV720988:CTV720996 CJZ720988:CJZ720996 CAD720988:CAD720996 BQH720988:BQH720996 BGL720988:BGL720996 AWP720988:AWP720996 AMT720988:AMT720996 ACX720988:ACX720996 TB720988:TB720996 JF720988:JF720996 J720988:J720996 WVR655452:WVR655460 WLV655452:WLV655460 WBZ655452:WBZ655460 VSD655452:VSD655460 VIH655452:VIH655460 UYL655452:UYL655460 UOP655452:UOP655460 UET655452:UET655460 TUX655452:TUX655460 TLB655452:TLB655460 TBF655452:TBF655460 SRJ655452:SRJ655460 SHN655452:SHN655460 RXR655452:RXR655460 RNV655452:RNV655460 RDZ655452:RDZ655460 QUD655452:QUD655460 QKH655452:QKH655460 QAL655452:QAL655460 PQP655452:PQP655460 PGT655452:PGT655460 OWX655452:OWX655460 ONB655452:ONB655460 ODF655452:ODF655460 NTJ655452:NTJ655460 NJN655452:NJN655460 MZR655452:MZR655460 MPV655452:MPV655460 MFZ655452:MFZ655460 LWD655452:LWD655460 LMH655452:LMH655460 LCL655452:LCL655460 KSP655452:KSP655460 KIT655452:KIT655460 JYX655452:JYX655460 JPB655452:JPB655460 JFF655452:JFF655460 IVJ655452:IVJ655460 ILN655452:ILN655460 IBR655452:IBR655460 HRV655452:HRV655460 HHZ655452:HHZ655460 GYD655452:GYD655460 GOH655452:GOH655460 GEL655452:GEL655460 FUP655452:FUP655460 FKT655452:FKT655460 FAX655452:FAX655460 ERB655452:ERB655460 EHF655452:EHF655460 DXJ655452:DXJ655460 DNN655452:DNN655460 DDR655452:DDR655460 CTV655452:CTV655460 CJZ655452:CJZ655460 CAD655452:CAD655460 BQH655452:BQH655460 BGL655452:BGL655460 AWP655452:AWP655460 AMT655452:AMT655460 ACX655452:ACX655460 TB655452:TB655460 JF655452:JF655460 J655452:J655460 WVR589916:WVR589924 WLV589916:WLV589924 WBZ589916:WBZ589924 VSD589916:VSD589924 VIH589916:VIH589924 UYL589916:UYL589924 UOP589916:UOP589924 UET589916:UET589924 TUX589916:TUX589924 TLB589916:TLB589924 TBF589916:TBF589924 SRJ589916:SRJ589924 SHN589916:SHN589924 RXR589916:RXR589924 RNV589916:RNV589924 RDZ589916:RDZ589924 QUD589916:QUD589924 QKH589916:QKH589924 QAL589916:QAL589924 PQP589916:PQP589924 PGT589916:PGT589924 OWX589916:OWX589924 ONB589916:ONB589924 ODF589916:ODF589924 NTJ589916:NTJ589924 NJN589916:NJN589924 MZR589916:MZR589924 MPV589916:MPV589924 MFZ589916:MFZ589924 LWD589916:LWD589924 LMH589916:LMH589924 LCL589916:LCL589924 KSP589916:KSP589924 KIT589916:KIT589924 JYX589916:JYX589924 JPB589916:JPB589924 JFF589916:JFF589924 IVJ589916:IVJ589924 ILN589916:ILN589924 IBR589916:IBR589924 HRV589916:HRV589924 HHZ589916:HHZ589924 GYD589916:GYD589924 GOH589916:GOH589924 GEL589916:GEL589924 FUP589916:FUP589924 FKT589916:FKT589924 FAX589916:FAX589924 ERB589916:ERB589924 EHF589916:EHF589924 DXJ589916:DXJ589924 DNN589916:DNN589924 DDR589916:DDR589924 CTV589916:CTV589924 CJZ589916:CJZ589924 CAD589916:CAD589924 BQH589916:BQH589924 BGL589916:BGL589924 AWP589916:AWP589924 AMT589916:AMT589924 ACX589916:ACX589924 TB589916:TB589924 JF589916:JF589924 J589916:J589924 WVR524380:WVR524388 WLV524380:WLV524388 WBZ524380:WBZ524388 VSD524380:VSD524388 VIH524380:VIH524388 UYL524380:UYL524388 UOP524380:UOP524388 UET524380:UET524388 TUX524380:TUX524388 TLB524380:TLB524388 TBF524380:TBF524388 SRJ524380:SRJ524388 SHN524380:SHN524388 RXR524380:RXR524388 RNV524380:RNV524388 RDZ524380:RDZ524388 QUD524380:QUD524388 QKH524380:QKH524388 QAL524380:QAL524388 PQP524380:PQP524388 PGT524380:PGT524388 OWX524380:OWX524388 ONB524380:ONB524388 ODF524380:ODF524388 NTJ524380:NTJ524388 NJN524380:NJN524388 MZR524380:MZR524388 MPV524380:MPV524388 MFZ524380:MFZ524388 LWD524380:LWD524388 LMH524380:LMH524388 LCL524380:LCL524388 KSP524380:KSP524388 KIT524380:KIT524388 JYX524380:JYX524388 JPB524380:JPB524388 JFF524380:JFF524388 IVJ524380:IVJ524388 ILN524380:ILN524388 IBR524380:IBR524388 HRV524380:HRV524388 HHZ524380:HHZ524388 GYD524380:GYD524388 GOH524380:GOH524388 GEL524380:GEL524388 FUP524380:FUP524388 FKT524380:FKT524388 FAX524380:FAX524388 ERB524380:ERB524388 EHF524380:EHF524388 DXJ524380:DXJ524388 DNN524380:DNN524388 DDR524380:DDR524388 CTV524380:CTV524388 CJZ524380:CJZ524388 CAD524380:CAD524388 BQH524380:BQH524388 BGL524380:BGL524388 AWP524380:AWP524388 AMT524380:AMT524388 ACX524380:ACX524388 TB524380:TB524388 JF524380:JF524388 J524380:J524388 WVR458844:WVR458852 WLV458844:WLV458852 WBZ458844:WBZ458852 VSD458844:VSD458852 VIH458844:VIH458852 UYL458844:UYL458852 UOP458844:UOP458852 UET458844:UET458852 TUX458844:TUX458852 TLB458844:TLB458852 TBF458844:TBF458852 SRJ458844:SRJ458852 SHN458844:SHN458852 RXR458844:RXR458852 RNV458844:RNV458852 RDZ458844:RDZ458852 QUD458844:QUD458852 QKH458844:QKH458852 QAL458844:QAL458852 PQP458844:PQP458852 PGT458844:PGT458852 OWX458844:OWX458852 ONB458844:ONB458852 ODF458844:ODF458852 NTJ458844:NTJ458852 NJN458844:NJN458852 MZR458844:MZR458852 MPV458844:MPV458852 MFZ458844:MFZ458852 LWD458844:LWD458852 LMH458844:LMH458852 LCL458844:LCL458852 KSP458844:KSP458852 KIT458844:KIT458852 JYX458844:JYX458852 JPB458844:JPB458852 JFF458844:JFF458852 IVJ458844:IVJ458852 ILN458844:ILN458852 IBR458844:IBR458852 HRV458844:HRV458852 HHZ458844:HHZ458852 GYD458844:GYD458852 GOH458844:GOH458852 GEL458844:GEL458852 FUP458844:FUP458852 FKT458844:FKT458852 FAX458844:FAX458852 ERB458844:ERB458852 EHF458844:EHF458852 DXJ458844:DXJ458852 DNN458844:DNN458852 DDR458844:DDR458852 CTV458844:CTV458852 CJZ458844:CJZ458852 CAD458844:CAD458852 BQH458844:BQH458852 BGL458844:BGL458852 AWP458844:AWP458852 AMT458844:AMT458852 ACX458844:ACX458852 TB458844:TB458852 JF458844:JF458852 J458844:J458852 WVR393308:WVR393316 WLV393308:WLV393316 WBZ393308:WBZ393316 VSD393308:VSD393316 VIH393308:VIH393316 UYL393308:UYL393316 UOP393308:UOP393316 UET393308:UET393316 TUX393308:TUX393316 TLB393308:TLB393316 TBF393308:TBF393316 SRJ393308:SRJ393316 SHN393308:SHN393316 RXR393308:RXR393316 RNV393308:RNV393316 RDZ393308:RDZ393316 QUD393308:QUD393316 QKH393308:QKH393316 QAL393308:QAL393316 PQP393308:PQP393316 PGT393308:PGT393316 OWX393308:OWX393316 ONB393308:ONB393316 ODF393308:ODF393316 NTJ393308:NTJ393316 NJN393308:NJN393316 MZR393308:MZR393316 MPV393308:MPV393316 MFZ393308:MFZ393316 LWD393308:LWD393316 LMH393308:LMH393316 LCL393308:LCL393316 KSP393308:KSP393316 KIT393308:KIT393316 JYX393308:JYX393316 JPB393308:JPB393316 JFF393308:JFF393316 IVJ393308:IVJ393316 ILN393308:ILN393316 IBR393308:IBR393316 HRV393308:HRV393316 HHZ393308:HHZ393316 GYD393308:GYD393316 GOH393308:GOH393316 GEL393308:GEL393316 FUP393308:FUP393316 FKT393308:FKT393316 FAX393308:FAX393316 ERB393308:ERB393316 EHF393308:EHF393316 DXJ393308:DXJ393316 DNN393308:DNN393316 DDR393308:DDR393316 CTV393308:CTV393316 CJZ393308:CJZ393316 CAD393308:CAD393316 BQH393308:BQH393316 BGL393308:BGL393316 AWP393308:AWP393316 AMT393308:AMT393316 ACX393308:ACX393316 TB393308:TB393316 JF393308:JF393316 J393308:J393316 WVR327772:WVR327780 WLV327772:WLV327780 WBZ327772:WBZ327780 VSD327772:VSD327780 VIH327772:VIH327780 UYL327772:UYL327780 UOP327772:UOP327780 UET327772:UET327780 TUX327772:TUX327780 TLB327772:TLB327780 TBF327772:TBF327780 SRJ327772:SRJ327780 SHN327772:SHN327780 RXR327772:RXR327780 RNV327772:RNV327780 RDZ327772:RDZ327780 QUD327772:QUD327780 QKH327772:QKH327780 QAL327772:QAL327780 PQP327772:PQP327780 PGT327772:PGT327780 OWX327772:OWX327780 ONB327772:ONB327780 ODF327772:ODF327780 NTJ327772:NTJ327780 NJN327772:NJN327780 MZR327772:MZR327780 MPV327772:MPV327780 MFZ327772:MFZ327780 LWD327772:LWD327780 LMH327772:LMH327780 LCL327772:LCL327780 KSP327772:KSP327780 KIT327772:KIT327780 JYX327772:JYX327780 JPB327772:JPB327780 JFF327772:JFF327780 IVJ327772:IVJ327780 ILN327772:ILN327780 IBR327772:IBR327780 HRV327772:HRV327780 HHZ327772:HHZ327780 GYD327772:GYD327780 GOH327772:GOH327780 GEL327772:GEL327780 FUP327772:FUP327780 FKT327772:FKT327780 FAX327772:FAX327780 ERB327772:ERB327780 EHF327772:EHF327780 DXJ327772:DXJ327780 DNN327772:DNN327780 DDR327772:DDR327780 CTV327772:CTV327780 CJZ327772:CJZ327780 CAD327772:CAD327780 BQH327772:BQH327780 BGL327772:BGL327780 AWP327772:AWP327780 AMT327772:AMT327780 ACX327772:ACX327780 TB327772:TB327780 JF327772:JF327780 J327772:J327780 WVR262236:WVR262244 WLV262236:WLV262244 WBZ262236:WBZ262244 VSD262236:VSD262244 VIH262236:VIH262244 UYL262236:UYL262244 UOP262236:UOP262244 UET262236:UET262244 TUX262236:TUX262244 TLB262236:TLB262244 TBF262236:TBF262244 SRJ262236:SRJ262244 SHN262236:SHN262244 RXR262236:RXR262244 RNV262236:RNV262244 RDZ262236:RDZ262244 QUD262236:QUD262244 QKH262236:QKH262244 QAL262236:QAL262244 PQP262236:PQP262244 PGT262236:PGT262244 OWX262236:OWX262244 ONB262236:ONB262244 ODF262236:ODF262244 NTJ262236:NTJ262244 NJN262236:NJN262244 MZR262236:MZR262244 MPV262236:MPV262244 MFZ262236:MFZ262244 LWD262236:LWD262244 LMH262236:LMH262244 LCL262236:LCL262244 KSP262236:KSP262244 KIT262236:KIT262244 JYX262236:JYX262244 JPB262236:JPB262244 JFF262236:JFF262244 IVJ262236:IVJ262244 ILN262236:ILN262244 IBR262236:IBR262244 HRV262236:HRV262244 HHZ262236:HHZ262244 GYD262236:GYD262244 GOH262236:GOH262244 GEL262236:GEL262244 FUP262236:FUP262244 FKT262236:FKT262244 FAX262236:FAX262244 ERB262236:ERB262244 EHF262236:EHF262244 DXJ262236:DXJ262244 DNN262236:DNN262244 DDR262236:DDR262244 CTV262236:CTV262244 CJZ262236:CJZ262244 CAD262236:CAD262244 BQH262236:BQH262244 BGL262236:BGL262244 AWP262236:AWP262244 AMT262236:AMT262244 ACX262236:ACX262244 TB262236:TB262244 JF262236:JF262244 J262236:J262244 WVR196700:WVR196708 WLV196700:WLV196708 WBZ196700:WBZ196708 VSD196700:VSD196708 VIH196700:VIH196708 UYL196700:UYL196708 UOP196700:UOP196708 UET196700:UET196708 TUX196700:TUX196708 TLB196700:TLB196708 TBF196700:TBF196708 SRJ196700:SRJ196708 SHN196700:SHN196708 RXR196700:RXR196708 RNV196700:RNV196708 RDZ196700:RDZ196708 QUD196700:QUD196708 QKH196700:QKH196708 QAL196700:QAL196708 PQP196700:PQP196708 PGT196700:PGT196708 OWX196700:OWX196708 ONB196700:ONB196708 ODF196700:ODF196708 NTJ196700:NTJ196708 NJN196700:NJN196708 MZR196700:MZR196708 MPV196700:MPV196708 MFZ196700:MFZ196708 LWD196700:LWD196708 LMH196700:LMH196708 LCL196700:LCL196708 KSP196700:KSP196708 KIT196700:KIT196708 JYX196700:JYX196708 JPB196700:JPB196708 JFF196700:JFF196708 IVJ196700:IVJ196708 ILN196700:ILN196708 IBR196700:IBR196708 HRV196700:HRV196708 HHZ196700:HHZ196708 GYD196700:GYD196708 GOH196700:GOH196708 GEL196700:GEL196708 FUP196700:FUP196708 FKT196700:FKT196708 FAX196700:FAX196708 ERB196700:ERB196708 EHF196700:EHF196708 DXJ196700:DXJ196708 DNN196700:DNN196708 DDR196700:DDR196708 CTV196700:CTV196708 CJZ196700:CJZ196708 CAD196700:CAD196708 BQH196700:BQH196708 BGL196700:BGL196708 AWP196700:AWP196708 AMT196700:AMT196708 ACX196700:ACX196708 TB196700:TB196708 JF196700:JF196708 J196700:J196708 WVR131164:WVR131172 WLV131164:WLV131172 WBZ131164:WBZ131172 VSD131164:VSD131172 VIH131164:VIH131172 UYL131164:UYL131172 UOP131164:UOP131172 UET131164:UET131172 TUX131164:TUX131172 TLB131164:TLB131172 TBF131164:TBF131172 SRJ131164:SRJ131172 SHN131164:SHN131172 RXR131164:RXR131172 RNV131164:RNV131172 RDZ131164:RDZ131172 QUD131164:QUD131172 QKH131164:QKH131172 QAL131164:QAL131172 PQP131164:PQP131172 PGT131164:PGT131172 OWX131164:OWX131172 ONB131164:ONB131172 ODF131164:ODF131172 NTJ131164:NTJ131172 NJN131164:NJN131172 MZR131164:MZR131172 MPV131164:MPV131172 MFZ131164:MFZ131172 LWD131164:LWD131172 LMH131164:LMH131172 LCL131164:LCL131172 KSP131164:KSP131172 KIT131164:KIT131172 JYX131164:JYX131172 JPB131164:JPB131172 JFF131164:JFF131172 IVJ131164:IVJ131172 ILN131164:ILN131172 IBR131164:IBR131172 HRV131164:HRV131172 HHZ131164:HHZ131172 GYD131164:GYD131172 GOH131164:GOH131172 GEL131164:GEL131172 FUP131164:FUP131172 FKT131164:FKT131172 FAX131164:FAX131172 ERB131164:ERB131172 EHF131164:EHF131172 DXJ131164:DXJ131172 DNN131164:DNN131172 DDR131164:DDR131172 CTV131164:CTV131172 CJZ131164:CJZ131172 CAD131164:CAD131172 BQH131164:BQH131172 BGL131164:BGL131172 AWP131164:AWP131172 AMT131164:AMT131172 ACX131164:ACX131172 TB131164:TB131172 JF131164:JF131172 J131164:J131172 WVR65628:WVR65636 WLV65628:WLV65636 WBZ65628:WBZ65636 VSD65628:VSD65636 VIH65628:VIH65636 UYL65628:UYL65636 UOP65628:UOP65636 UET65628:UET65636 TUX65628:TUX65636 TLB65628:TLB65636 TBF65628:TBF65636 SRJ65628:SRJ65636 SHN65628:SHN65636 RXR65628:RXR65636 RNV65628:RNV65636 RDZ65628:RDZ65636 QUD65628:QUD65636 QKH65628:QKH65636 QAL65628:QAL65636 PQP65628:PQP65636 PGT65628:PGT65636 OWX65628:OWX65636 ONB65628:ONB65636 ODF65628:ODF65636 NTJ65628:NTJ65636 NJN65628:NJN65636 MZR65628:MZR65636 MPV65628:MPV65636 MFZ65628:MFZ65636 LWD65628:LWD65636 LMH65628:LMH65636 LCL65628:LCL65636 KSP65628:KSP65636 KIT65628:KIT65636 JYX65628:JYX65636 JPB65628:JPB65636 JFF65628:JFF65636 IVJ65628:IVJ65636 ILN65628:ILN65636 IBR65628:IBR65636 HRV65628:HRV65636 HHZ65628:HHZ65636 GYD65628:GYD65636 GOH65628:GOH65636 GEL65628:GEL65636 FUP65628:FUP65636 FKT65628:FKT65636 FAX65628:FAX65636 ERB65628:ERB65636 EHF65628:EHF65636 DXJ65628:DXJ65636 DNN65628:DNN65636 DDR65628:DDR65636 CTV65628:CTV65636 CJZ65628:CJZ65636 CAD65628:CAD65636 BQH65628:BQH65636 BGL65628:BGL65636 AWP65628:AWP65636 AMT65628:AMT65636 ACX65628:ACX65636 TB65628:TB65636 JF65628:JF65636 J65628:J65636 WVR92:WVR100 WLV92:WLV100 WBZ92:WBZ100 VSD92:VSD100 VIH92:VIH100 UYL92:UYL100 UOP92:UOP100 UET92:UET100 TUX92:TUX100 TLB92:TLB100 TBF92:TBF100 SRJ92:SRJ100 SHN92:SHN100 RXR92:RXR100 RNV92:RNV100 RDZ92:RDZ100 QUD92:QUD100 QKH92:QKH100 QAL92:QAL100 PQP92:PQP100 PGT92:PGT100 OWX92:OWX100 ONB92:ONB100 ODF92:ODF100 NTJ92:NTJ100 NJN92:NJN100 MZR92:MZR100 MPV92:MPV100 MFZ92:MFZ100 LWD92:LWD100 LMH92:LMH100 LCL92:LCL100 KSP92:KSP100 KIT92:KIT100 JYX92:JYX100 JPB92:JPB100 JFF92:JFF100 IVJ92:IVJ100 ILN92:ILN100 IBR92:IBR100 HRV92:HRV100 HHZ92:HHZ100 GYD92:GYD100 GOH92:GOH100 GEL92:GEL100 FUP92:FUP100 FKT92:FKT100 FAX92:FAX100 ERB92:ERB100 EHF92:EHF100 DXJ92:DXJ100 DNN92:DNN100 DDR92:DDR100 CTV92:CTV100 CJZ92:CJZ100 CAD92:CAD100 BQH92:BQH100 BGL92:BGL100 AWP92:AWP100 AMT92:AMT100 ACX92:ACX100 TB92:TB100 JF92:JF100 J92:J100 WVR983129 WLV983129 WBZ983129 VSD983129 VIH983129 UYL983129 UOP983129 UET983129 TUX983129 TLB983129 TBF983129 SRJ983129 SHN983129 RXR983129 RNV983129 RDZ983129 QUD983129 QKH983129 QAL983129 PQP983129 PGT983129 OWX983129 ONB983129 ODF983129 NTJ983129 NJN983129 MZR983129 MPV983129 MFZ983129 LWD983129 LMH983129 LCL983129 KSP983129 KIT983129 JYX983129 JPB983129 JFF983129 IVJ983129 ILN983129 IBR983129 HRV983129 HHZ983129 GYD983129 GOH983129 GEL983129 FUP983129 FKT983129 FAX983129 ERB983129 EHF983129 DXJ983129 DNN983129 DDR983129 CTV983129 CJZ983129 CAD983129 BQH983129 BGL983129 AWP983129 AMT983129 ACX983129 TB983129 JF983129 J983129 WVR917593 WLV917593 WBZ917593 VSD917593 VIH917593 UYL917593 UOP917593 UET917593 TUX917593 TLB917593 TBF917593 SRJ917593 SHN917593 RXR917593 RNV917593 RDZ917593 QUD917593 QKH917593 QAL917593 PQP917593 PGT917593 OWX917593 ONB917593 ODF917593 NTJ917593 NJN917593 MZR917593 MPV917593 MFZ917593 LWD917593 LMH917593 LCL917593 KSP917593 KIT917593 JYX917593 JPB917593 JFF917593 IVJ917593 ILN917593 IBR917593 HRV917593 HHZ917593 GYD917593 GOH917593 GEL917593 FUP917593 FKT917593 FAX917593 ERB917593 EHF917593 DXJ917593 DNN917593 DDR917593 CTV917593 CJZ917593 CAD917593 BQH917593 BGL917593 AWP917593 AMT917593 ACX917593 TB917593 JF917593 J917593 WVR852057 WLV852057 WBZ852057 VSD852057 VIH852057 UYL852057 UOP852057 UET852057 TUX852057 TLB852057 TBF852057 SRJ852057 SHN852057 RXR852057 RNV852057 RDZ852057 QUD852057 QKH852057 QAL852057 PQP852057 PGT852057 OWX852057 ONB852057 ODF852057 NTJ852057 NJN852057 MZR852057 MPV852057 MFZ852057 LWD852057 LMH852057 LCL852057 KSP852057 KIT852057 JYX852057 JPB852057 JFF852057 IVJ852057 ILN852057 IBR852057 HRV852057 HHZ852057 GYD852057 GOH852057 GEL852057 FUP852057 FKT852057 FAX852057 ERB852057 EHF852057 DXJ852057 DNN852057 DDR852057 CTV852057 CJZ852057 CAD852057 BQH852057 BGL852057 AWP852057 AMT852057 ACX852057 TB852057 JF852057 J852057 WVR786521 WLV786521 WBZ786521 VSD786521 VIH786521 UYL786521 UOP786521 UET786521 TUX786521 TLB786521 TBF786521 SRJ786521 SHN786521 RXR786521 RNV786521 RDZ786521 QUD786521 QKH786521 QAL786521 PQP786521 PGT786521 OWX786521 ONB786521 ODF786521 NTJ786521 NJN786521 MZR786521 MPV786521 MFZ786521 LWD786521 LMH786521 LCL786521 KSP786521 KIT786521 JYX786521 JPB786521 JFF786521 IVJ786521 ILN786521 IBR786521 HRV786521 HHZ786521 GYD786521 GOH786521 GEL786521 FUP786521 FKT786521 FAX786521 ERB786521 EHF786521 DXJ786521 DNN786521 DDR786521 CTV786521 CJZ786521 CAD786521 BQH786521 BGL786521 AWP786521 AMT786521 ACX786521 TB786521 JF786521 J786521 WVR720985 WLV720985 WBZ720985 VSD720985 VIH720985 UYL720985 UOP720985 UET720985 TUX720985 TLB720985 TBF720985 SRJ720985 SHN720985 RXR720985 RNV720985 RDZ720985 QUD720985 QKH720985 QAL720985 PQP720985 PGT720985 OWX720985 ONB720985 ODF720985 NTJ720985 NJN720985 MZR720985 MPV720985 MFZ720985 LWD720985 LMH720985 LCL720985 KSP720985 KIT720985 JYX720985 JPB720985 JFF720985 IVJ720985 ILN720985 IBR720985 HRV720985 HHZ720985 GYD720985 GOH720985 GEL720985 FUP720985 FKT720985 FAX720985 ERB720985 EHF720985 DXJ720985 DNN720985 DDR720985 CTV720985 CJZ720985 CAD720985 BQH720985 BGL720985 AWP720985 AMT720985 ACX720985 TB720985 JF720985 J720985 WVR655449 WLV655449 WBZ655449 VSD655449 VIH655449 UYL655449 UOP655449 UET655449 TUX655449 TLB655449 TBF655449 SRJ655449 SHN655449 RXR655449 RNV655449 RDZ655449 QUD655449 QKH655449 QAL655449 PQP655449 PGT655449 OWX655449 ONB655449 ODF655449 NTJ655449 NJN655449 MZR655449 MPV655449 MFZ655449 LWD655449 LMH655449 LCL655449 KSP655449 KIT655449 JYX655449 JPB655449 JFF655449 IVJ655449 ILN655449 IBR655449 HRV655449 HHZ655449 GYD655449 GOH655449 GEL655449 FUP655449 FKT655449 FAX655449 ERB655449 EHF655449 DXJ655449 DNN655449 DDR655449 CTV655449 CJZ655449 CAD655449 BQH655449 BGL655449 AWP655449 AMT655449 ACX655449 TB655449 JF655449 J655449 WVR589913 WLV589913 WBZ589913 VSD589913 VIH589913 UYL589913 UOP589913 UET589913 TUX589913 TLB589913 TBF589913 SRJ589913 SHN589913 RXR589913 RNV589913 RDZ589913 QUD589913 QKH589913 QAL589913 PQP589913 PGT589913 OWX589913 ONB589913 ODF589913 NTJ589913 NJN589913 MZR589913 MPV589913 MFZ589913 LWD589913 LMH589913 LCL589913 KSP589913 KIT589913 JYX589913 JPB589913 JFF589913 IVJ589913 ILN589913 IBR589913 HRV589913 HHZ589913 GYD589913 GOH589913 GEL589913 FUP589913 FKT589913 FAX589913 ERB589913 EHF589913 DXJ589913 DNN589913 DDR589913 CTV589913 CJZ589913 CAD589913 BQH589913 BGL589913 AWP589913 AMT589913 ACX589913 TB589913 JF589913 J589913 WVR524377 WLV524377 WBZ524377 VSD524377 VIH524377 UYL524377 UOP524377 UET524377 TUX524377 TLB524377 TBF524377 SRJ524377 SHN524377 RXR524377 RNV524377 RDZ524377 QUD524377 QKH524377 QAL524377 PQP524377 PGT524377 OWX524377 ONB524377 ODF524377 NTJ524377 NJN524377 MZR524377 MPV524377 MFZ524377 LWD524377 LMH524377 LCL524377 KSP524377 KIT524377 JYX524377 JPB524377 JFF524377 IVJ524377 ILN524377 IBR524377 HRV524377 HHZ524377 GYD524377 GOH524377 GEL524377 FUP524377 FKT524377 FAX524377 ERB524377 EHF524377 DXJ524377 DNN524377 DDR524377 CTV524377 CJZ524377 CAD524377 BQH524377 BGL524377 AWP524377 AMT524377 ACX524377 TB524377 JF524377 J524377 WVR458841 WLV458841 WBZ458841 VSD458841 VIH458841 UYL458841 UOP458841 UET458841 TUX458841 TLB458841 TBF458841 SRJ458841 SHN458841 RXR458841 RNV458841 RDZ458841 QUD458841 QKH458841 QAL458841 PQP458841 PGT458841 OWX458841 ONB458841 ODF458841 NTJ458841 NJN458841 MZR458841 MPV458841 MFZ458841 LWD458841 LMH458841 LCL458841 KSP458841 KIT458841 JYX458841 JPB458841 JFF458841 IVJ458841 ILN458841 IBR458841 HRV458841 HHZ458841 GYD458841 GOH458841 GEL458841 FUP458841 FKT458841 FAX458841 ERB458841 EHF458841 DXJ458841 DNN458841 DDR458841 CTV458841 CJZ458841 CAD458841 BQH458841 BGL458841 AWP458841 AMT458841 ACX458841 TB458841 JF458841 J458841 WVR393305 WLV393305 WBZ393305 VSD393305 VIH393305 UYL393305 UOP393305 UET393305 TUX393305 TLB393305 TBF393305 SRJ393305 SHN393305 RXR393305 RNV393305 RDZ393305 QUD393305 QKH393305 QAL393305 PQP393305 PGT393305 OWX393305 ONB393305 ODF393305 NTJ393305 NJN393305 MZR393305 MPV393305 MFZ393305 LWD393305 LMH393305 LCL393305 KSP393305 KIT393305 JYX393305 JPB393305 JFF393305 IVJ393305 ILN393305 IBR393305 HRV393305 HHZ393305 GYD393305 GOH393305 GEL393305 FUP393305 FKT393305 FAX393305 ERB393305 EHF393305 DXJ393305 DNN393305 DDR393305 CTV393305 CJZ393305 CAD393305 BQH393305 BGL393305 AWP393305 AMT393305 ACX393305 TB393305 JF393305 J393305 WVR327769 WLV327769 WBZ327769 VSD327769 VIH327769 UYL327769 UOP327769 UET327769 TUX327769 TLB327769 TBF327769 SRJ327769 SHN327769 RXR327769 RNV327769 RDZ327769 QUD327769 QKH327769 QAL327769 PQP327769 PGT327769 OWX327769 ONB327769 ODF327769 NTJ327769 NJN327769 MZR327769 MPV327769 MFZ327769 LWD327769 LMH327769 LCL327769 KSP327769 KIT327769 JYX327769 JPB327769 JFF327769 IVJ327769 ILN327769 IBR327769 HRV327769 HHZ327769 GYD327769 GOH327769 GEL327769 FUP327769 FKT327769 FAX327769 ERB327769 EHF327769 DXJ327769 DNN327769 DDR327769 CTV327769 CJZ327769 CAD327769 BQH327769 BGL327769 AWP327769 AMT327769 ACX327769 TB327769 JF327769 J327769 WVR262233 WLV262233 WBZ262233 VSD262233 VIH262233 UYL262233 UOP262233 UET262233 TUX262233 TLB262233 TBF262233 SRJ262233 SHN262233 RXR262233 RNV262233 RDZ262233 QUD262233 QKH262233 QAL262233 PQP262233 PGT262233 OWX262233 ONB262233 ODF262233 NTJ262233 NJN262233 MZR262233 MPV262233 MFZ262233 LWD262233 LMH262233 LCL262233 KSP262233 KIT262233 JYX262233 JPB262233 JFF262233 IVJ262233 ILN262233 IBR262233 HRV262233 HHZ262233 GYD262233 GOH262233 GEL262233 FUP262233 FKT262233 FAX262233 ERB262233 EHF262233 DXJ262233 DNN262233 DDR262233 CTV262233 CJZ262233 CAD262233 BQH262233 BGL262233 AWP262233 AMT262233 ACX262233 TB262233 JF262233 J262233 WVR196697 WLV196697 WBZ196697 VSD196697 VIH196697 UYL196697 UOP196697 UET196697 TUX196697 TLB196697 TBF196697 SRJ196697 SHN196697 RXR196697 RNV196697 RDZ196697 QUD196697 QKH196697 QAL196697 PQP196697 PGT196697 OWX196697 ONB196697 ODF196697 NTJ196697 NJN196697 MZR196697 MPV196697 MFZ196697 LWD196697 LMH196697 LCL196697 KSP196697 KIT196697 JYX196697 JPB196697 JFF196697 IVJ196697 ILN196697 IBR196697 HRV196697 HHZ196697 GYD196697 GOH196697 GEL196697 FUP196697 FKT196697 FAX196697 ERB196697 EHF196697 DXJ196697 DNN196697 DDR196697 CTV196697 CJZ196697 CAD196697 BQH196697 BGL196697 AWP196697 AMT196697 ACX196697 TB196697 JF196697 J196697 WVR131161 WLV131161 WBZ131161 VSD131161 VIH131161 UYL131161 UOP131161 UET131161 TUX131161 TLB131161 TBF131161 SRJ131161 SHN131161 RXR131161 RNV131161 RDZ131161 QUD131161 QKH131161 QAL131161 PQP131161 PGT131161 OWX131161 ONB131161 ODF131161 NTJ131161 NJN131161 MZR131161 MPV131161 MFZ131161 LWD131161 LMH131161 LCL131161 KSP131161 KIT131161 JYX131161 JPB131161 JFF131161 IVJ131161 ILN131161 IBR131161 HRV131161 HHZ131161 GYD131161 GOH131161 GEL131161 FUP131161 FKT131161 FAX131161 ERB131161 EHF131161 DXJ131161 DNN131161 DDR131161 CTV131161 CJZ131161 CAD131161 BQH131161 BGL131161 AWP131161 AMT131161 ACX131161 TB131161 JF131161 J131161 WVR65625 WLV65625 WBZ65625 VSD65625 VIH65625 UYL65625 UOP65625 UET65625 TUX65625 TLB65625 TBF65625 SRJ65625 SHN65625 RXR65625 RNV65625 RDZ65625 QUD65625 QKH65625 QAL65625 PQP65625 PGT65625 OWX65625 ONB65625 ODF65625 NTJ65625 NJN65625 MZR65625 MPV65625 MFZ65625 LWD65625 LMH65625 LCL65625 KSP65625 KIT65625 JYX65625 JPB65625 JFF65625 IVJ65625 ILN65625 IBR65625 HRV65625 HHZ65625 GYD65625 GOH65625 GEL65625 FUP65625 FKT65625 FAX65625 ERB65625 EHF65625 DXJ65625 DNN65625 DDR65625 CTV65625 CJZ65625 CAD65625 BQH65625 BGL65625 AWP65625 AMT65625 ACX65625 TB65625 JF65625 J65625 WVR89 WLV89 WBZ89 VSD89 VIH89 UYL89 UOP89 UET89 TUX89 TLB89 TBF89 SRJ89 SHN89 RXR89 RNV89 RDZ89 QUD89 QKH89 QAL89 PQP89 PGT89 OWX89 ONB89 ODF89 NTJ89 NJN89 MZR89 MPV89 MFZ89 LWD89 LMH89 LCL89 KSP89 KIT89 JYX89 JPB89 JFF89 IVJ89 ILN89 IBR89 HRV89 HHZ89 GYD89 GOH89 GEL89 FUP89 FKT89 FAX89 ERB89 EHF89 DXJ89 DNN89 DDR89 CTV89 CJZ89 CAD89 BQH89 BGL89 AWP89 AMT89 ACX89 TB89 JF89 J89 WVR983077:WVR983085 WLV983077:WLV983085 WBZ983077:WBZ983085 VSD983077:VSD983085 VIH983077:VIH983085 UYL983077:UYL983085 UOP983077:UOP983085 UET983077:UET983085 TUX983077:TUX983085 TLB983077:TLB983085 TBF983077:TBF983085 SRJ983077:SRJ983085 SHN983077:SHN983085 RXR983077:RXR983085 RNV983077:RNV983085 RDZ983077:RDZ983085 QUD983077:QUD983085 QKH983077:QKH983085 QAL983077:QAL983085 PQP983077:PQP983085 PGT983077:PGT983085 OWX983077:OWX983085 ONB983077:ONB983085 ODF983077:ODF983085 NTJ983077:NTJ983085 NJN983077:NJN983085 MZR983077:MZR983085 MPV983077:MPV983085 MFZ983077:MFZ983085 LWD983077:LWD983085 LMH983077:LMH983085 LCL983077:LCL983085 KSP983077:KSP983085 KIT983077:KIT983085 JYX983077:JYX983085 JPB983077:JPB983085 JFF983077:JFF983085 IVJ983077:IVJ983085 ILN983077:ILN983085 IBR983077:IBR983085 HRV983077:HRV983085 HHZ983077:HHZ983085 GYD983077:GYD983085 GOH983077:GOH983085 GEL983077:GEL983085 FUP983077:FUP983085 FKT983077:FKT983085 FAX983077:FAX983085 ERB983077:ERB983085 EHF983077:EHF983085 DXJ983077:DXJ983085 DNN983077:DNN983085 DDR983077:DDR983085 CTV983077:CTV983085 CJZ983077:CJZ983085 CAD983077:CAD983085 BQH983077:BQH983085 BGL983077:BGL983085 AWP983077:AWP983085 AMT983077:AMT983085 ACX983077:ACX983085 TB983077:TB983085 JF983077:JF983085 J983077:J983085 WVR917541:WVR917549 WLV917541:WLV917549 WBZ917541:WBZ917549 VSD917541:VSD917549 VIH917541:VIH917549 UYL917541:UYL917549 UOP917541:UOP917549 UET917541:UET917549 TUX917541:TUX917549 TLB917541:TLB917549 TBF917541:TBF917549 SRJ917541:SRJ917549 SHN917541:SHN917549 RXR917541:RXR917549 RNV917541:RNV917549 RDZ917541:RDZ917549 QUD917541:QUD917549 QKH917541:QKH917549 QAL917541:QAL917549 PQP917541:PQP917549 PGT917541:PGT917549 OWX917541:OWX917549 ONB917541:ONB917549 ODF917541:ODF917549 NTJ917541:NTJ917549 NJN917541:NJN917549 MZR917541:MZR917549 MPV917541:MPV917549 MFZ917541:MFZ917549 LWD917541:LWD917549 LMH917541:LMH917549 LCL917541:LCL917549 KSP917541:KSP917549 KIT917541:KIT917549 JYX917541:JYX917549 JPB917541:JPB917549 JFF917541:JFF917549 IVJ917541:IVJ917549 ILN917541:ILN917549 IBR917541:IBR917549 HRV917541:HRV917549 HHZ917541:HHZ917549 GYD917541:GYD917549 GOH917541:GOH917549 GEL917541:GEL917549 FUP917541:FUP917549 FKT917541:FKT917549 FAX917541:FAX917549 ERB917541:ERB917549 EHF917541:EHF917549 DXJ917541:DXJ917549 DNN917541:DNN917549 DDR917541:DDR917549 CTV917541:CTV917549 CJZ917541:CJZ917549 CAD917541:CAD917549 BQH917541:BQH917549 BGL917541:BGL917549 AWP917541:AWP917549 AMT917541:AMT917549 ACX917541:ACX917549 TB917541:TB917549 JF917541:JF917549 J917541:J917549 WVR852005:WVR852013 WLV852005:WLV852013 WBZ852005:WBZ852013 VSD852005:VSD852013 VIH852005:VIH852013 UYL852005:UYL852013 UOP852005:UOP852013 UET852005:UET852013 TUX852005:TUX852013 TLB852005:TLB852013 TBF852005:TBF852013 SRJ852005:SRJ852013 SHN852005:SHN852013 RXR852005:RXR852013 RNV852005:RNV852013 RDZ852005:RDZ852013 QUD852005:QUD852013 QKH852005:QKH852013 QAL852005:QAL852013 PQP852005:PQP852013 PGT852005:PGT852013 OWX852005:OWX852013 ONB852005:ONB852013 ODF852005:ODF852013 NTJ852005:NTJ852013 NJN852005:NJN852013 MZR852005:MZR852013 MPV852005:MPV852013 MFZ852005:MFZ852013 LWD852005:LWD852013 LMH852005:LMH852013 LCL852005:LCL852013 KSP852005:KSP852013 KIT852005:KIT852013 JYX852005:JYX852013 JPB852005:JPB852013 JFF852005:JFF852013 IVJ852005:IVJ852013 ILN852005:ILN852013 IBR852005:IBR852013 HRV852005:HRV852013 HHZ852005:HHZ852013 GYD852005:GYD852013 GOH852005:GOH852013 GEL852005:GEL852013 FUP852005:FUP852013 FKT852005:FKT852013 FAX852005:FAX852013 ERB852005:ERB852013 EHF852005:EHF852013 DXJ852005:DXJ852013 DNN852005:DNN852013 DDR852005:DDR852013 CTV852005:CTV852013 CJZ852005:CJZ852013 CAD852005:CAD852013 BQH852005:BQH852013 BGL852005:BGL852013 AWP852005:AWP852013 AMT852005:AMT852013 ACX852005:ACX852013 TB852005:TB852013 JF852005:JF852013 J852005:J852013 WVR786469:WVR786477 WLV786469:WLV786477 WBZ786469:WBZ786477 VSD786469:VSD786477 VIH786469:VIH786477 UYL786469:UYL786477 UOP786469:UOP786477 UET786469:UET786477 TUX786469:TUX786477 TLB786469:TLB786477 TBF786469:TBF786477 SRJ786469:SRJ786477 SHN786469:SHN786477 RXR786469:RXR786477 RNV786469:RNV786477 RDZ786469:RDZ786477 QUD786469:QUD786477 QKH786469:QKH786477 QAL786469:QAL786477 PQP786469:PQP786477 PGT786469:PGT786477 OWX786469:OWX786477 ONB786469:ONB786477 ODF786469:ODF786477 NTJ786469:NTJ786477 NJN786469:NJN786477 MZR786469:MZR786477 MPV786469:MPV786477 MFZ786469:MFZ786477 LWD786469:LWD786477 LMH786469:LMH786477 LCL786469:LCL786477 KSP786469:KSP786477 KIT786469:KIT786477 JYX786469:JYX786477 JPB786469:JPB786477 JFF786469:JFF786477 IVJ786469:IVJ786477 ILN786469:ILN786477 IBR786469:IBR786477 HRV786469:HRV786477 HHZ786469:HHZ786477 GYD786469:GYD786477 GOH786469:GOH786477 GEL786469:GEL786477 FUP786469:FUP786477 FKT786469:FKT786477 FAX786469:FAX786477 ERB786469:ERB786477 EHF786469:EHF786477 DXJ786469:DXJ786477 DNN786469:DNN786477 DDR786469:DDR786477 CTV786469:CTV786477 CJZ786469:CJZ786477 CAD786469:CAD786477 BQH786469:BQH786477 BGL786469:BGL786477 AWP786469:AWP786477 AMT786469:AMT786477 ACX786469:ACX786477 TB786469:TB786477 JF786469:JF786477 J786469:J786477 WVR720933:WVR720941 WLV720933:WLV720941 WBZ720933:WBZ720941 VSD720933:VSD720941 VIH720933:VIH720941 UYL720933:UYL720941 UOP720933:UOP720941 UET720933:UET720941 TUX720933:TUX720941 TLB720933:TLB720941 TBF720933:TBF720941 SRJ720933:SRJ720941 SHN720933:SHN720941 RXR720933:RXR720941 RNV720933:RNV720941 RDZ720933:RDZ720941 QUD720933:QUD720941 QKH720933:QKH720941 QAL720933:QAL720941 PQP720933:PQP720941 PGT720933:PGT720941 OWX720933:OWX720941 ONB720933:ONB720941 ODF720933:ODF720941 NTJ720933:NTJ720941 NJN720933:NJN720941 MZR720933:MZR720941 MPV720933:MPV720941 MFZ720933:MFZ720941 LWD720933:LWD720941 LMH720933:LMH720941 LCL720933:LCL720941 KSP720933:KSP720941 KIT720933:KIT720941 JYX720933:JYX720941 JPB720933:JPB720941 JFF720933:JFF720941 IVJ720933:IVJ720941 ILN720933:ILN720941 IBR720933:IBR720941 HRV720933:HRV720941 HHZ720933:HHZ720941 GYD720933:GYD720941 GOH720933:GOH720941 GEL720933:GEL720941 FUP720933:FUP720941 FKT720933:FKT720941 FAX720933:FAX720941 ERB720933:ERB720941 EHF720933:EHF720941 DXJ720933:DXJ720941 DNN720933:DNN720941 DDR720933:DDR720941 CTV720933:CTV720941 CJZ720933:CJZ720941 CAD720933:CAD720941 BQH720933:BQH720941 BGL720933:BGL720941 AWP720933:AWP720941 AMT720933:AMT720941 ACX720933:ACX720941 TB720933:TB720941 JF720933:JF720941 J720933:J720941 WVR655397:WVR655405 WLV655397:WLV655405 WBZ655397:WBZ655405 VSD655397:VSD655405 VIH655397:VIH655405 UYL655397:UYL655405 UOP655397:UOP655405 UET655397:UET655405 TUX655397:TUX655405 TLB655397:TLB655405 TBF655397:TBF655405 SRJ655397:SRJ655405 SHN655397:SHN655405 RXR655397:RXR655405 RNV655397:RNV655405 RDZ655397:RDZ655405 QUD655397:QUD655405 QKH655397:QKH655405 QAL655397:QAL655405 PQP655397:PQP655405 PGT655397:PGT655405 OWX655397:OWX655405 ONB655397:ONB655405 ODF655397:ODF655405 NTJ655397:NTJ655405 NJN655397:NJN655405 MZR655397:MZR655405 MPV655397:MPV655405 MFZ655397:MFZ655405 LWD655397:LWD655405 LMH655397:LMH655405 LCL655397:LCL655405 KSP655397:KSP655405 KIT655397:KIT655405 JYX655397:JYX655405 JPB655397:JPB655405 JFF655397:JFF655405 IVJ655397:IVJ655405 ILN655397:ILN655405 IBR655397:IBR655405 HRV655397:HRV655405 HHZ655397:HHZ655405 GYD655397:GYD655405 GOH655397:GOH655405 GEL655397:GEL655405 FUP655397:FUP655405 FKT655397:FKT655405 FAX655397:FAX655405 ERB655397:ERB655405 EHF655397:EHF655405 DXJ655397:DXJ655405 DNN655397:DNN655405 DDR655397:DDR655405 CTV655397:CTV655405 CJZ655397:CJZ655405 CAD655397:CAD655405 BQH655397:BQH655405 BGL655397:BGL655405 AWP655397:AWP655405 AMT655397:AMT655405 ACX655397:ACX655405 TB655397:TB655405 JF655397:JF655405 J655397:J655405 WVR589861:WVR589869 WLV589861:WLV589869 WBZ589861:WBZ589869 VSD589861:VSD589869 VIH589861:VIH589869 UYL589861:UYL589869 UOP589861:UOP589869 UET589861:UET589869 TUX589861:TUX589869 TLB589861:TLB589869 TBF589861:TBF589869 SRJ589861:SRJ589869 SHN589861:SHN589869 RXR589861:RXR589869 RNV589861:RNV589869 RDZ589861:RDZ589869 QUD589861:QUD589869 QKH589861:QKH589869 QAL589861:QAL589869 PQP589861:PQP589869 PGT589861:PGT589869 OWX589861:OWX589869 ONB589861:ONB589869 ODF589861:ODF589869 NTJ589861:NTJ589869 NJN589861:NJN589869 MZR589861:MZR589869 MPV589861:MPV589869 MFZ589861:MFZ589869 LWD589861:LWD589869 LMH589861:LMH589869 LCL589861:LCL589869 KSP589861:KSP589869 KIT589861:KIT589869 JYX589861:JYX589869 JPB589861:JPB589869 JFF589861:JFF589869 IVJ589861:IVJ589869 ILN589861:ILN589869 IBR589861:IBR589869 HRV589861:HRV589869 HHZ589861:HHZ589869 GYD589861:GYD589869 GOH589861:GOH589869 GEL589861:GEL589869 FUP589861:FUP589869 FKT589861:FKT589869 FAX589861:FAX589869 ERB589861:ERB589869 EHF589861:EHF589869 DXJ589861:DXJ589869 DNN589861:DNN589869 DDR589861:DDR589869 CTV589861:CTV589869 CJZ589861:CJZ589869 CAD589861:CAD589869 BQH589861:BQH589869 BGL589861:BGL589869 AWP589861:AWP589869 AMT589861:AMT589869 ACX589861:ACX589869 TB589861:TB589869 JF589861:JF589869 J589861:J589869 WVR524325:WVR524333 WLV524325:WLV524333 WBZ524325:WBZ524333 VSD524325:VSD524333 VIH524325:VIH524333 UYL524325:UYL524333 UOP524325:UOP524333 UET524325:UET524333 TUX524325:TUX524333 TLB524325:TLB524333 TBF524325:TBF524333 SRJ524325:SRJ524333 SHN524325:SHN524333 RXR524325:RXR524333 RNV524325:RNV524333 RDZ524325:RDZ524333 QUD524325:QUD524333 QKH524325:QKH524333 QAL524325:QAL524333 PQP524325:PQP524333 PGT524325:PGT524333 OWX524325:OWX524333 ONB524325:ONB524333 ODF524325:ODF524333 NTJ524325:NTJ524333 NJN524325:NJN524333 MZR524325:MZR524333 MPV524325:MPV524333 MFZ524325:MFZ524333 LWD524325:LWD524333 LMH524325:LMH524333 LCL524325:LCL524333 KSP524325:KSP524333 KIT524325:KIT524333 JYX524325:JYX524333 JPB524325:JPB524333 JFF524325:JFF524333 IVJ524325:IVJ524333 ILN524325:ILN524333 IBR524325:IBR524333 HRV524325:HRV524333 HHZ524325:HHZ524333 GYD524325:GYD524333 GOH524325:GOH524333 GEL524325:GEL524333 FUP524325:FUP524333 FKT524325:FKT524333 FAX524325:FAX524333 ERB524325:ERB524333 EHF524325:EHF524333 DXJ524325:DXJ524333 DNN524325:DNN524333 DDR524325:DDR524333 CTV524325:CTV524333 CJZ524325:CJZ524333 CAD524325:CAD524333 BQH524325:BQH524333 BGL524325:BGL524333 AWP524325:AWP524333 AMT524325:AMT524333 ACX524325:ACX524333 TB524325:TB524333 JF524325:JF524333 J524325:J524333 WVR458789:WVR458797 WLV458789:WLV458797 WBZ458789:WBZ458797 VSD458789:VSD458797 VIH458789:VIH458797 UYL458789:UYL458797 UOP458789:UOP458797 UET458789:UET458797 TUX458789:TUX458797 TLB458789:TLB458797 TBF458789:TBF458797 SRJ458789:SRJ458797 SHN458789:SHN458797 RXR458789:RXR458797 RNV458789:RNV458797 RDZ458789:RDZ458797 QUD458789:QUD458797 QKH458789:QKH458797 QAL458789:QAL458797 PQP458789:PQP458797 PGT458789:PGT458797 OWX458789:OWX458797 ONB458789:ONB458797 ODF458789:ODF458797 NTJ458789:NTJ458797 NJN458789:NJN458797 MZR458789:MZR458797 MPV458789:MPV458797 MFZ458789:MFZ458797 LWD458789:LWD458797 LMH458789:LMH458797 LCL458789:LCL458797 KSP458789:KSP458797 KIT458789:KIT458797 JYX458789:JYX458797 JPB458789:JPB458797 JFF458789:JFF458797 IVJ458789:IVJ458797 ILN458789:ILN458797 IBR458789:IBR458797 HRV458789:HRV458797 HHZ458789:HHZ458797 GYD458789:GYD458797 GOH458789:GOH458797 GEL458789:GEL458797 FUP458789:FUP458797 FKT458789:FKT458797 FAX458789:FAX458797 ERB458789:ERB458797 EHF458789:EHF458797 DXJ458789:DXJ458797 DNN458789:DNN458797 DDR458789:DDR458797 CTV458789:CTV458797 CJZ458789:CJZ458797 CAD458789:CAD458797 BQH458789:BQH458797 BGL458789:BGL458797 AWP458789:AWP458797 AMT458789:AMT458797 ACX458789:ACX458797 TB458789:TB458797 JF458789:JF458797 J458789:J458797 WVR393253:WVR393261 WLV393253:WLV393261 WBZ393253:WBZ393261 VSD393253:VSD393261 VIH393253:VIH393261 UYL393253:UYL393261 UOP393253:UOP393261 UET393253:UET393261 TUX393253:TUX393261 TLB393253:TLB393261 TBF393253:TBF393261 SRJ393253:SRJ393261 SHN393253:SHN393261 RXR393253:RXR393261 RNV393253:RNV393261 RDZ393253:RDZ393261 QUD393253:QUD393261 QKH393253:QKH393261 QAL393253:QAL393261 PQP393253:PQP393261 PGT393253:PGT393261 OWX393253:OWX393261 ONB393253:ONB393261 ODF393253:ODF393261 NTJ393253:NTJ393261 NJN393253:NJN393261 MZR393253:MZR393261 MPV393253:MPV393261 MFZ393253:MFZ393261 LWD393253:LWD393261 LMH393253:LMH393261 LCL393253:LCL393261 KSP393253:KSP393261 KIT393253:KIT393261 JYX393253:JYX393261 JPB393253:JPB393261 JFF393253:JFF393261 IVJ393253:IVJ393261 ILN393253:ILN393261 IBR393253:IBR393261 HRV393253:HRV393261 HHZ393253:HHZ393261 GYD393253:GYD393261 GOH393253:GOH393261 GEL393253:GEL393261 FUP393253:FUP393261 FKT393253:FKT393261 FAX393253:FAX393261 ERB393253:ERB393261 EHF393253:EHF393261 DXJ393253:DXJ393261 DNN393253:DNN393261 DDR393253:DDR393261 CTV393253:CTV393261 CJZ393253:CJZ393261 CAD393253:CAD393261 BQH393253:BQH393261 BGL393253:BGL393261 AWP393253:AWP393261 AMT393253:AMT393261 ACX393253:ACX393261 TB393253:TB393261 JF393253:JF393261 J393253:J393261 WVR327717:WVR327725 WLV327717:WLV327725 WBZ327717:WBZ327725 VSD327717:VSD327725 VIH327717:VIH327725 UYL327717:UYL327725 UOP327717:UOP327725 UET327717:UET327725 TUX327717:TUX327725 TLB327717:TLB327725 TBF327717:TBF327725 SRJ327717:SRJ327725 SHN327717:SHN327725 RXR327717:RXR327725 RNV327717:RNV327725 RDZ327717:RDZ327725 QUD327717:QUD327725 QKH327717:QKH327725 QAL327717:QAL327725 PQP327717:PQP327725 PGT327717:PGT327725 OWX327717:OWX327725 ONB327717:ONB327725 ODF327717:ODF327725 NTJ327717:NTJ327725 NJN327717:NJN327725 MZR327717:MZR327725 MPV327717:MPV327725 MFZ327717:MFZ327725 LWD327717:LWD327725 LMH327717:LMH327725 LCL327717:LCL327725 KSP327717:KSP327725 KIT327717:KIT327725 JYX327717:JYX327725 JPB327717:JPB327725 JFF327717:JFF327725 IVJ327717:IVJ327725 ILN327717:ILN327725 IBR327717:IBR327725 HRV327717:HRV327725 HHZ327717:HHZ327725 GYD327717:GYD327725 GOH327717:GOH327725 GEL327717:GEL327725 FUP327717:FUP327725 FKT327717:FKT327725 FAX327717:FAX327725 ERB327717:ERB327725 EHF327717:EHF327725 DXJ327717:DXJ327725 DNN327717:DNN327725 DDR327717:DDR327725 CTV327717:CTV327725 CJZ327717:CJZ327725 CAD327717:CAD327725 BQH327717:BQH327725 BGL327717:BGL327725 AWP327717:AWP327725 AMT327717:AMT327725 ACX327717:ACX327725 TB327717:TB327725 JF327717:JF327725 J327717:J327725 WVR262181:WVR262189 WLV262181:WLV262189 WBZ262181:WBZ262189 VSD262181:VSD262189 VIH262181:VIH262189 UYL262181:UYL262189 UOP262181:UOP262189 UET262181:UET262189 TUX262181:TUX262189 TLB262181:TLB262189 TBF262181:TBF262189 SRJ262181:SRJ262189 SHN262181:SHN262189 RXR262181:RXR262189 RNV262181:RNV262189 RDZ262181:RDZ262189 QUD262181:QUD262189 QKH262181:QKH262189 QAL262181:QAL262189 PQP262181:PQP262189 PGT262181:PGT262189 OWX262181:OWX262189 ONB262181:ONB262189 ODF262181:ODF262189 NTJ262181:NTJ262189 NJN262181:NJN262189 MZR262181:MZR262189 MPV262181:MPV262189 MFZ262181:MFZ262189 LWD262181:LWD262189 LMH262181:LMH262189 LCL262181:LCL262189 KSP262181:KSP262189 KIT262181:KIT262189 JYX262181:JYX262189 JPB262181:JPB262189 JFF262181:JFF262189 IVJ262181:IVJ262189 ILN262181:ILN262189 IBR262181:IBR262189 HRV262181:HRV262189 HHZ262181:HHZ262189 GYD262181:GYD262189 GOH262181:GOH262189 GEL262181:GEL262189 FUP262181:FUP262189 FKT262181:FKT262189 FAX262181:FAX262189 ERB262181:ERB262189 EHF262181:EHF262189 DXJ262181:DXJ262189 DNN262181:DNN262189 DDR262181:DDR262189 CTV262181:CTV262189 CJZ262181:CJZ262189 CAD262181:CAD262189 BQH262181:BQH262189 BGL262181:BGL262189 AWP262181:AWP262189 AMT262181:AMT262189 ACX262181:ACX262189 TB262181:TB262189 JF262181:JF262189 J262181:J262189 WVR196645:WVR196653 WLV196645:WLV196653 WBZ196645:WBZ196653 VSD196645:VSD196653 VIH196645:VIH196653 UYL196645:UYL196653 UOP196645:UOP196653 UET196645:UET196653 TUX196645:TUX196653 TLB196645:TLB196653 TBF196645:TBF196653 SRJ196645:SRJ196653 SHN196645:SHN196653 RXR196645:RXR196653 RNV196645:RNV196653 RDZ196645:RDZ196653 QUD196645:QUD196653 QKH196645:QKH196653 QAL196645:QAL196653 PQP196645:PQP196653 PGT196645:PGT196653 OWX196645:OWX196653 ONB196645:ONB196653 ODF196645:ODF196653 NTJ196645:NTJ196653 NJN196645:NJN196653 MZR196645:MZR196653 MPV196645:MPV196653 MFZ196645:MFZ196653 LWD196645:LWD196653 LMH196645:LMH196653 LCL196645:LCL196653 KSP196645:KSP196653 KIT196645:KIT196653 JYX196645:JYX196653 JPB196645:JPB196653 JFF196645:JFF196653 IVJ196645:IVJ196653 ILN196645:ILN196653 IBR196645:IBR196653 HRV196645:HRV196653 HHZ196645:HHZ196653 GYD196645:GYD196653 GOH196645:GOH196653 GEL196645:GEL196653 FUP196645:FUP196653 FKT196645:FKT196653 FAX196645:FAX196653 ERB196645:ERB196653 EHF196645:EHF196653 DXJ196645:DXJ196653 DNN196645:DNN196653 DDR196645:DDR196653 CTV196645:CTV196653 CJZ196645:CJZ196653 CAD196645:CAD196653 BQH196645:BQH196653 BGL196645:BGL196653 AWP196645:AWP196653 AMT196645:AMT196653 ACX196645:ACX196653 TB196645:TB196653 JF196645:JF196653 J196645:J196653 WVR131109:WVR131117 WLV131109:WLV131117 WBZ131109:WBZ131117 VSD131109:VSD131117 VIH131109:VIH131117 UYL131109:UYL131117 UOP131109:UOP131117 UET131109:UET131117 TUX131109:TUX131117 TLB131109:TLB131117 TBF131109:TBF131117 SRJ131109:SRJ131117 SHN131109:SHN131117 RXR131109:RXR131117 RNV131109:RNV131117 RDZ131109:RDZ131117 QUD131109:QUD131117 QKH131109:QKH131117 QAL131109:QAL131117 PQP131109:PQP131117 PGT131109:PGT131117 OWX131109:OWX131117 ONB131109:ONB131117 ODF131109:ODF131117 NTJ131109:NTJ131117 NJN131109:NJN131117 MZR131109:MZR131117 MPV131109:MPV131117 MFZ131109:MFZ131117 LWD131109:LWD131117 LMH131109:LMH131117 LCL131109:LCL131117 KSP131109:KSP131117 KIT131109:KIT131117 JYX131109:JYX131117 JPB131109:JPB131117 JFF131109:JFF131117 IVJ131109:IVJ131117 ILN131109:ILN131117 IBR131109:IBR131117 HRV131109:HRV131117 HHZ131109:HHZ131117 GYD131109:GYD131117 GOH131109:GOH131117 GEL131109:GEL131117 FUP131109:FUP131117 FKT131109:FKT131117 FAX131109:FAX131117 ERB131109:ERB131117 EHF131109:EHF131117 DXJ131109:DXJ131117 DNN131109:DNN131117 DDR131109:DDR131117 CTV131109:CTV131117 CJZ131109:CJZ131117 CAD131109:CAD131117 BQH131109:BQH131117 BGL131109:BGL131117 AWP131109:AWP131117 AMT131109:AMT131117 ACX131109:ACX131117 TB131109:TB131117 JF131109:JF131117 J131109:J131117 WVR65573:WVR65581 WLV65573:WLV65581 WBZ65573:WBZ65581 VSD65573:VSD65581 VIH65573:VIH65581 UYL65573:UYL65581 UOP65573:UOP65581 UET65573:UET65581 TUX65573:TUX65581 TLB65573:TLB65581 TBF65573:TBF65581 SRJ65573:SRJ65581 SHN65573:SHN65581 RXR65573:RXR65581 RNV65573:RNV65581 RDZ65573:RDZ65581 QUD65573:QUD65581 QKH65573:QKH65581 QAL65573:QAL65581 PQP65573:PQP65581 PGT65573:PGT65581 OWX65573:OWX65581 ONB65573:ONB65581 ODF65573:ODF65581 NTJ65573:NTJ65581 NJN65573:NJN65581 MZR65573:MZR65581 MPV65573:MPV65581 MFZ65573:MFZ65581 LWD65573:LWD65581 LMH65573:LMH65581 LCL65573:LCL65581 KSP65573:KSP65581 KIT65573:KIT65581 JYX65573:JYX65581 JPB65573:JPB65581 JFF65573:JFF65581 IVJ65573:IVJ65581 ILN65573:ILN65581 IBR65573:IBR65581 HRV65573:HRV65581 HHZ65573:HHZ65581 GYD65573:GYD65581 GOH65573:GOH65581 GEL65573:GEL65581 FUP65573:FUP65581 FKT65573:FKT65581 FAX65573:FAX65581 ERB65573:ERB65581 EHF65573:EHF65581 DXJ65573:DXJ65581 DNN65573:DNN65581 DDR65573:DDR65581 CTV65573:CTV65581 CJZ65573:CJZ65581 CAD65573:CAD65581 BQH65573:BQH65581 BGL65573:BGL65581 AWP65573:AWP65581 AMT65573:AMT65581 ACX65573:ACX65581 TB65573:TB65581 JF65573:JF65581 J65573:J65581 WVR31:WVR40 WLV31:WLV40 WBZ31:WBZ40 VSD31:VSD40 VIH31:VIH40 UYL31:UYL40 UOP31:UOP40 UET31:UET40 TUX31:TUX40 TLB31:TLB40 TBF31:TBF40 SRJ31:SRJ40 SHN31:SHN40 RXR31:RXR40 RNV31:RNV40 RDZ31:RDZ40 QUD31:QUD40 QKH31:QKH40 QAL31:QAL40 PQP31:PQP40 PGT31:PGT40 OWX31:OWX40 ONB31:ONB40 ODF31:ODF40 NTJ31:NTJ40 NJN31:NJN40 MZR31:MZR40 MPV31:MPV40 MFZ31:MFZ40 LWD31:LWD40 LMH31:LMH40 LCL31:LCL40 KSP31:KSP40 KIT31:KIT40 JYX31:JYX40 JPB31:JPB40 JFF31:JFF40 IVJ31:IVJ40 ILN31:ILN40 IBR31:IBR40 HRV31:HRV40 HHZ31:HHZ40 GYD31:GYD40 GOH31:GOH40 GEL31:GEL40 FUP31:FUP40 FKT31:FKT40 FAX31:FAX40 ERB31:ERB40 EHF31:EHF40 DXJ31:DXJ40 DNN31:DNN40 DDR31:DDR40 CTV31:CTV40 CJZ31:CJZ40 CAD31:CAD40 BQH31:BQH40 BGL31:BGL40 AWP31:AWP40 AMT31:AMT40 ACX31:ACX40 TB31:TB40 JF31:JF40 J31:J40 WVR983113 WLV983113 WBZ983113 VSD983113 VIH983113 UYL983113 UOP983113 UET983113 TUX983113 TLB983113 TBF983113 SRJ983113 SHN983113 RXR983113 RNV983113 RDZ983113 QUD983113 QKH983113 QAL983113 PQP983113 PGT983113 OWX983113 ONB983113 ODF983113 NTJ983113 NJN983113 MZR983113 MPV983113 MFZ983113 LWD983113 LMH983113 LCL983113 KSP983113 KIT983113 JYX983113 JPB983113 JFF983113 IVJ983113 ILN983113 IBR983113 HRV983113 HHZ983113 GYD983113 GOH983113 GEL983113 FUP983113 FKT983113 FAX983113 ERB983113 EHF983113 DXJ983113 DNN983113 DDR983113 CTV983113 CJZ983113 CAD983113 BQH983113 BGL983113 AWP983113 AMT983113 ACX983113 TB983113 JF983113 J983113 WVR917577 WLV917577 WBZ917577 VSD917577 VIH917577 UYL917577 UOP917577 UET917577 TUX917577 TLB917577 TBF917577 SRJ917577 SHN917577 RXR917577 RNV917577 RDZ917577 QUD917577 QKH917577 QAL917577 PQP917577 PGT917577 OWX917577 ONB917577 ODF917577 NTJ917577 NJN917577 MZR917577 MPV917577 MFZ917577 LWD917577 LMH917577 LCL917577 KSP917577 KIT917577 JYX917577 JPB917577 JFF917577 IVJ917577 ILN917577 IBR917577 HRV917577 HHZ917577 GYD917577 GOH917577 GEL917577 FUP917577 FKT917577 FAX917577 ERB917577 EHF917577 DXJ917577 DNN917577 DDR917577 CTV917577 CJZ917577 CAD917577 BQH917577 BGL917577 AWP917577 AMT917577 ACX917577 TB917577 JF917577 J917577 WVR852041 WLV852041 WBZ852041 VSD852041 VIH852041 UYL852041 UOP852041 UET852041 TUX852041 TLB852041 TBF852041 SRJ852041 SHN852041 RXR852041 RNV852041 RDZ852041 QUD852041 QKH852041 QAL852041 PQP852041 PGT852041 OWX852041 ONB852041 ODF852041 NTJ852041 NJN852041 MZR852041 MPV852041 MFZ852041 LWD852041 LMH852041 LCL852041 KSP852041 KIT852041 JYX852041 JPB852041 JFF852041 IVJ852041 ILN852041 IBR852041 HRV852041 HHZ852041 GYD852041 GOH852041 GEL852041 FUP852041 FKT852041 FAX852041 ERB852041 EHF852041 DXJ852041 DNN852041 DDR852041 CTV852041 CJZ852041 CAD852041 BQH852041 BGL852041 AWP852041 AMT852041 ACX852041 TB852041 JF852041 J852041 WVR786505 WLV786505 WBZ786505 VSD786505 VIH786505 UYL786505 UOP786505 UET786505 TUX786505 TLB786505 TBF786505 SRJ786505 SHN786505 RXR786505 RNV786505 RDZ786505 QUD786505 QKH786505 QAL786505 PQP786505 PGT786505 OWX786505 ONB786505 ODF786505 NTJ786505 NJN786505 MZR786505 MPV786505 MFZ786505 LWD786505 LMH786505 LCL786505 KSP786505 KIT786505 JYX786505 JPB786505 JFF786505 IVJ786505 ILN786505 IBR786505 HRV786505 HHZ786505 GYD786505 GOH786505 GEL786505 FUP786505 FKT786505 FAX786505 ERB786505 EHF786505 DXJ786505 DNN786505 DDR786505 CTV786505 CJZ786505 CAD786505 BQH786505 BGL786505 AWP786505 AMT786505 ACX786505 TB786505 JF786505 J786505 WVR720969 WLV720969 WBZ720969 VSD720969 VIH720969 UYL720969 UOP720969 UET720969 TUX720969 TLB720969 TBF720969 SRJ720969 SHN720969 RXR720969 RNV720969 RDZ720969 QUD720969 QKH720969 QAL720969 PQP720969 PGT720969 OWX720969 ONB720969 ODF720969 NTJ720969 NJN720969 MZR720969 MPV720969 MFZ720969 LWD720969 LMH720969 LCL720969 KSP720969 KIT720969 JYX720969 JPB720969 JFF720969 IVJ720969 ILN720969 IBR720969 HRV720969 HHZ720969 GYD720969 GOH720969 GEL720969 FUP720969 FKT720969 FAX720969 ERB720969 EHF720969 DXJ720969 DNN720969 DDR720969 CTV720969 CJZ720969 CAD720969 BQH720969 BGL720969 AWP720969 AMT720969 ACX720969 TB720969 JF720969 J720969 WVR655433 WLV655433 WBZ655433 VSD655433 VIH655433 UYL655433 UOP655433 UET655433 TUX655433 TLB655433 TBF655433 SRJ655433 SHN655433 RXR655433 RNV655433 RDZ655433 QUD655433 QKH655433 QAL655433 PQP655433 PGT655433 OWX655433 ONB655433 ODF655433 NTJ655433 NJN655433 MZR655433 MPV655433 MFZ655433 LWD655433 LMH655433 LCL655433 KSP655433 KIT655433 JYX655433 JPB655433 JFF655433 IVJ655433 ILN655433 IBR655433 HRV655433 HHZ655433 GYD655433 GOH655433 GEL655433 FUP655433 FKT655433 FAX655433 ERB655433 EHF655433 DXJ655433 DNN655433 DDR655433 CTV655433 CJZ655433 CAD655433 BQH655433 BGL655433 AWP655433 AMT655433 ACX655433 TB655433 JF655433 J655433 WVR589897 WLV589897 WBZ589897 VSD589897 VIH589897 UYL589897 UOP589897 UET589897 TUX589897 TLB589897 TBF589897 SRJ589897 SHN589897 RXR589897 RNV589897 RDZ589897 QUD589897 QKH589897 QAL589897 PQP589897 PGT589897 OWX589897 ONB589897 ODF589897 NTJ589897 NJN589897 MZR589897 MPV589897 MFZ589897 LWD589897 LMH589897 LCL589897 KSP589897 KIT589897 JYX589897 JPB589897 JFF589897 IVJ589897 ILN589897 IBR589897 HRV589897 HHZ589897 GYD589897 GOH589897 GEL589897 FUP589897 FKT589897 FAX589897 ERB589897 EHF589897 DXJ589897 DNN589897 DDR589897 CTV589897 CJZ589897 CAD589897 BQH589897 BGL589897 AWP589897 AMT589897 ACX589897 TB589897 JF589897 J589897 WVR524361 WLV524361 WBZ524361 VSD524361 VIH524361 UYL524361 UOP524361 UET524361 TUX524361 TLB524361 TBF524361 SRJ524361 SHN524361 RXR524361 RNV524361 RDZ524361 QUD524361 QKH524361 QAL524361 PQP524361 PGT524361 OWX524361 ONB524361 ODF524361 NTJ524361 NJN524361 MZR524361 MPV524361 MFZ524361 LWD524361 LMH524361 LCL524361 KSP524361 KIT524361 JYX524361 JPB524361 JFF524361 IVJ524361 ILN524361 IBR524361 HRV524361 HHZ524361 GYD524361 GOH524361 GEL524361 FUP524361 FKT524361 FAX524361 ERB524361 EHF524361 DXJ524361 DNN524361 DDR524361 CTV524361 CJZ524361 CAD524361 BQH524361 BGL524361 AWP524361 AMT524361 ACX524361 TB524361 JF524361 J524361 WVR458825 WLV458825 WBZ458825 VSD458825 VIH458825 UYL458825 UOP458825 UET458825 TUX458825 TLB458825 TBF458825 SRJ458825 SHN458825 RXR458825 RNV458825 RDZ458825 QUD458825 QKH458825 QAL458825 PQP458825 PGT458825 OWX458825 ONB458825 ODF458825 NTJ458825 NJN458825 MZR458825 MPV458825 MFZ458825 LWD458825 LMH458825 LCL458825 KSP458825 KIT458825 JYX458825 JPB458825 JFF458825 IVJ458825 ILN458825 IBR458825 HRV458825 HHZ458825 GYD458825 GOH458825 GEL458825 FUP458825 FKT458825 FAX458825 ERB458825 EHF458825 DXJ458825 DNN458825 DDR458825 CTV458825 CJZ458825 CAD458825 BQH458825 BGL458825 AWP458825 AMT458825 ACX458825 TB458825 JF458825 J458825 WVR393289 WLV393289 WBZ393289 VSD393289 VIH393289 UYL393289 UOP393289 UET393289 TUX393289 TLB393289 TBF393289 SRJ393289 SHN393289 RXR393289 RNV393289 RDZ393289 QUD393289 QKH393289 QAL393289 PQP393289 PGT393289 OWX393289 ONB393289 ODF393289 NTJ393289 NJN393289 MZR393289 MPV393289 MFZ393289 LWD393289 LMH393289 LCL393289 KSP393289 KIT393289 JYX393289 JPB393289 JFF393289 IVJ393289 ILN393289 IBR393289 HRV393289 HHZ393289 GYD393289 GOH393289 GEL393289 FUP393289 FKT393289 FAX393289 ERB393289 EHF393289 DXJ393289 DNN393289 DDR393289 CTV393289 CJZ393289 CAD393289 BQH393289 BGL393289 AWP393289 AMT393289 ACX393289 TB393289 JF393289 J393289 WVR327753 WLV327753 WBZ327753 VSD327753 VIH327753 UYL327753 UOP327753 UET327753 TUX327753 TLB327753 TBF327753 SRJ327753 SHN327753 RXR327753 RNV327753 RDZ327753 QUD327753 QKH327753 QAL327753 PQP327753 PGT327753 OWX327753 ONB327753 ODF327753 NTJ327753 NJN327753 MZR327753 MPV327753 MFZ327753 LWD327753 LMH327753 LCL327753 KSP327753 KIT327753 JYX327753 JPB327753 JFF327753 IVJ327753 ILN327753 IBR327753 HRV327753 HHZ327753 GYD327753 GOH327753 GEL327753 FUP327753 FKT327753 FAX327753 ERB327753 EHF327753 DXJ327753 DNN327753 DDR327753 CTV327753 CJZ327753 CAD327753 BQH327753 BGL327753 AWP327753 AMT327753 ACX327753 TB327753 JF327753 J327753 WVR262217 WLV262217 WBZ262217 VSD262217 VIH262217 UYL262217 UOP262217 UET262217 TUX262217 TLB262217 TBF262217 SRJ262217 SHN262217 RXR262217 RNV262217 RDZ262217 QUD262217 QKH262217 QAL262217 PQP262217 PGT262217 OWX262217 ONB262217 ODF262217 NTJ262217 NJN262217 MZR262217 MPV262217 MFZ262217 LWD262217 LMH262217 LCL262217 KSP262217 KIT262217 JYX262217 JPB262217 JFF262217 IVJ262217 ILN262217 IBR262217 HRV262217 HHZ262217 GYD262217 GOH262217 GEL262217 FUP262217 FKT262217 FAX262217 ERB262217 EHF262217 DXJ262217 DNN262217 DDR262217 CTV262217 CJZ262217 CAD262217 BQH262217 BGL262217 AWP262217 AMT262217 ACX262217 TB262217 JF262217 J262217 WVR196681 WLV196681 WBZ196681 VSD196681 VIH196681 UYL196681 UOP196681 UET196681 TUX196681 TLB196681 TBF196681 SRJ196681 SHN196681 RXR196681 RNV196681 RDZ196681 QUD196681 QKH196681 QAL196681 PQP196681 PGT196681 OWX196681 ONB196681 ODF196681 NTJ196681 NJN196681 MZR196681 MPV196681 MFZ196681 LWD196681 LMH196681 LCL196681 KSP196681 KIT196681 JYX196681 JPB196681 JFF196681 IVJ196681 ILN196681 IBR196681 HRV196681 HHZ196681 GYD196681 GOH196681 GEL196681 FUP196681 FKT196681 FAX196681 ERB196681 EHF196681 DXJ196681 DNN196681 DDR196681 CTV196681 CJZ196681 CAD196681 BQH196681 BGL196681 AWP196681 AMT196681 ACX196681 TB196681 JF196681 J196681 WVR131145 WLV131145 WBZ131145 VSD131145 VIH131145 UYL131145 UOP131145 UET131145 TUX131145 TLB131145 TBF131145 SRJ131145 SHN131145 RXR131145 RNV131145 RDZ131145 QUD131145 QKH131145 QAL131145 PQP131145 PGT131145 OWX131145 ONB131145 ODF131145 NTJ131145 NJN131145 MZR131145 MPV131145 MFZ131145 LWD131145 LMH131145 LCL131145 KSP131145 KIT131145 JYX131145 JPB131145 JFF131145 IVJ131145 ILN131145 IBR131145 HRV131145 HHZ131145 GYD131145 GOH131145 GEL131145 FUP131145 FKT131145 FAX131145 ERB131145 EHF131145 DXJ131145 DNN131145 DDR131145 CTV131145 CJZ131145 CAD131145 BQH131145 BGL131145 AWP131145 AMT131145 ACX131145 TB131145 JF131145 J131145 WVR65609 WLV65609 WBZ65609 VSD65609 VIH65609 UYL65609 UOP65609 UET65609 TUX65609 TLB65609 TBF65609 SRJ65609 SHN65609 RXR65609 RNV65609 RDZ65609 QUD65609 QKH65609 QAL65609 PQP65609 PGT65609 OWX65609 ONB65609 ODF65609 NTJ65609 NJN65609 MZR65609 MPV65609 MFZ65609 LWD65609 LMH65609 LCL65609 KSP65609 KIT65609 JYX65609 JPB65609 JFF65609 IVJ65609 ILN65609 IBR65609 HRV65609 HHZ65609 GYD65609 GOH65609 GEL65609 FUP65609 FKT65609 FAX65609 ERB65609 EHF65609 DXJ65609 DNN65609 DDR65609 CTV65609 CJZ65609 CAD65609 BQH65609 BGL65609 AWP65609 AMT65609 ACX65609 TB65609 JF65609 J65609 WVR71 WLV71 WBZ71 VSD71 VIH71 UYL71 UOP71 UET71 TUX71 TLB71 TBF71 SRJ71 SHN71 RXR71 RNV71 RDZ71 QUD71 QKH71 QAL71 PQP71 PGT71 OWX71 ONB71 ODF71 NTJ71 NJN71 MZR71 MPV71 MFZ71 LWD71 LMH71 LCL71 KSP71 KIT71 JYX71 JPB71 JFF71 IVJ71 ILN71 IBR71 HRV71 HHZ71 GYD71 GOH71 GEL71 FUP71 FKT71 FAX71 ERB71 EHF71 DXJ71 DNN71 DDR71 CTV71 CJZ71 CAD71 BQH71 BGL71 AWP71 AMT71 ACX71 TB71 JF71 J71 WVR983092:WVR983101 WLV983092:WLV983101 WBZ983092:WBZ983101 VSD983092:VSD983101 VIH983092:VIH983101 UYL983092:UYL983101 UOP983092:UOP983101 UET983092:UET983101 TUX983092:TUX983101 TLB983092:TLB983101 TBF983092:TBF983101 SRJ983092:SRJ983101 SHN983092:SHN983101 RXR983092:RXR983101 RNV983092:RNV983101 RDZ983092:RDZ983101 QUD983092:QUD983101 QKH983092:QKH983101 QAL983092:QAL983101 PQP983092:PQP983101 PGT983092:PGT983101 OWX983092:OWX983101 ONB983092:ONB983101 ODF983092:ODF983101 NTJ983092:NTJ983101 NJN983092:NJN983101 MZR983092:MZR983101 MPV983092:MPV983101 MFZ983092:MFZ983101 LWD983092:LWD983101 LMH983092:LMH983101 LCL983092:LCL983101 KSP983092:KSP983101 KIT983092:KIT983101 JYX983092:JYX983101 JPB983092:JPB983101 JFF983092:JFF983101 IVJ983092:IVJ983101 ILN983092:ILN983101 IBR983092:IBR983101 HRV983092:HRV983101 HHZ983092:HHZ983101 GYD983092:GYD983101 GOH983092:GOH983101 GEL983092:GEL983101 FUP983092:FUP983101 FKT983092:FKT983101 FAX983092:FAX983101 ERB983092:ERB983101 EHF983092:EHF983101 DXJ983092:DXJ983101 DNN983092:DNN983101 DDR983092:DDR983101 CTV983092:CTV983101 CJZ983092:CJZ983101 CAD983092:CAD983101 BQH983092:BQH983101 BGL983092:BGL983101 AWP983092:AWP983101 AMT983092:AMT983101 ACX983092:ACX983101 TB983092:TB983101 JF983092:JF983101 J983092:J983101 WVR917556:WVR917565 WLV917556:WLV917565 WBZ917556:WBZ917565 VSD917556:VSD917565 VIH917556:VIH917565 UYL917556:UYL917565 UOP917556:UOP917565 UET917556:UET917565 TUX917556:TUX917565 TLB917556:TLB917565 TBF917556:TBF917565 SRJ917556:SRJ917565 SHN917556:SHN917565 RXR917556:RXR917565 RNV917556:RNV917565 RDZ917556:RDZ917565 QUD917556:QUD917565 QKH917556:QKH917565 QAL917556:QAL917565 PQP917556:PQP917565 PGT917556:PGT917565 OWX917556:OWX917565 ONB917556:ONB917565 ODF917556:ODF917565 NTJ917556:NTJ917565 NJN917556:NJN917565 MZR917556:MZR917565 MPV917556:MPV917565 MFZ917556:MFZ917565 LWD917556:LWD917565 LMH917556:LMH917565 LCL917556:LCL917565 KSP917556:KSP917565 KIT917556:KIT917565 JYX917556:JYX917565 JPB917556:JPB917565 JFF917556:JFF917565 IVJ917556:IVJ917565 ILN917556:ILN917565 IBR917556:IBR917565 HRV917556:HRV917565 HHZ917556:HHZ917565 GYD917556:GYD917565 GOH917556:GOH917565 GEL917556:GEL917565 FUP917556:FUP917565 FKT917556:FKT917565 FAX917556:FAX917565 ERB917556:ERB917565 EHF917556:EHF917565 DXJ917556:DXJ917565 DNN917556:DNN917565 DDR917556:DDR917565 CTV917556:CTV917565 CJZ917556:CJZ917565 CAD917556:CAD917565 BQH917556:BQH917565 BGL917556:BGL917565 AWP917556:AWP917565 AMT917556:AMT917565 ACX917556:ACX917565 TB917556:TB917565 JF917556:JF917565 J917556:J917565 WVR852020:WVR852029 WLV852020:WLV852029 WBZ852020:WBZ852029 VSD852020:VSD852029 VIH852020:VIH852029 UYL852020:UYL852029 UOP852020:UOP852029 UET852020:UET852029 TUX852020:TUX852029 TLB852020:TLB852029 TBF852020:TBF852029 SRJ852020:SRJ852029 SHN852020:SHN852029 RXR852020:RXR852029 RNV852020:RNV852029 RDZ852020:RDZ852029 QUD852020:QUD852029 QKH852020:QKH852029 QAL852020:QAL852029 PQP852020:PQP852029 PGT852020:PGT852029 OWX852020:OWX852029 ONB852020:ONB852029 ODF852020:ODF852029 NTJ852020:NTJ852029 NJN852020:NJN852029 MZR852020:MZR852029 MPV852020:MPV852029 MFZ852020:MFZ852029 LWD852020:LWD852029 LMH852020:LMH852029 LCL852020:LCL852029 KSP852020:KSP852029 KIT852020:KIT852029 JYX852020:JYX852029 JPB852020:JPB852029 JFF852020:JFF852029 IVJ852020:IVJ852029 ILN852020:ILN852029 IBR852020:IBR852029 HRV852020:HRV852029 HHZ852020:HHZ852029 GYD852020:GYD852029 GOH852020:GOH852029 GEL852020:GEL852029 FUP852020:FUP852029 FKT852020:FKT852029 FAX852020:FAX852029 ERB852020:ERB852029 EHF852020:EHF852029 DXJ852020:DXJ852029 DNN852020:DNN852029 DDR852020:DDR852029 CTV852020:CTV852029 CJZ852020:CJZ852029 CAD852020:CAD852029 BQH852020:BQH852029 BGL852020:BGL852029 AWP852020:AWP852029 AMT852020:AMT852029 ACX852020:ACX852029 TB852020:TB852029 JF852020:JF852029 J852020:J852029 WVR786484:WVR786493 WLV786484:WLV786493 WBZ786484:WBZ786493 VSD786484:VSD786493 VIH786484:VIH786493 UYL786484:UYL786493 UOP786484:UOP786493 UET786484:UET786493 TUX786484:TUX786493 TLB786484:TLB786493 TBF786484:TBF786493 SRJ786484:SRJ786493 SHN786484:SHN786493 RXR786484:RXR786493 RNV786484:RNV786493 RDZ786484:RDZ786493 QUD786484:QUD786493 QKH786484:QKH786493 QAL786484:QAL786493 PQP786484:PQP786493 PGT786484:PGT786493 OWX786484:OWX786493 ONB786484:ONB786493 ODF786484:ODF786493 NTJ786484:NTJ786493 NJN786484:NJN786493 MZR786484:MZR786493 MPV786484:MPV786493 MFZ786484:MFZ786493 LWD786484:LWD786493 LMH786484:LMH786493 LCL786484:LCL786493 KSP786484:KSP786493 KIT786484:KIT786493 JYX786484:JYX786493 JPB786484:JPB786493 JFF786484:JFF786493 IVJ786484:IVJ786493 ILN786484:ILN786493 IBR786484:IBR786493 HRV786484:HRV786493 HHZ786484:HHZ786493 GYD786484:GYD786493 GOH786484:GOH786493 GEL786484:GEL786493 FUP786484:FUP786493 FKT786484:FKT786493 FAX786484:FAX786493 ERB786484:ERB786493 EHF786484:EHF786493 DXJ786484:DXJ786493 DNN786484:DNN786493 DDR786484:DDR786493 CTV786484:CTV786493 CJZ786484:CJZ786493 CAD786484:CAD786493 BQH786484:BQH786493 BGL786484:BGL786493 AWP786484:AWP786493 AMT786484:AMT786493 ACX786484:ACX786493 TB786484:TB786493 JF786484:JF786493 J786484:J786493 WVR720948:WVR720957 WLV720948:WLV720957 WBZ720948:WBZ720957 VSD720948:VSD720957 VIH720948:VIH720957 UYL720948:UYL720957 UOP720948:UOP720957 UET720948:UET720957 TUX720948:TUX720957 TLB720948:TLB720957 TBF720948:TBF720957 SRJ720948:SRJ720957 SHN720948:SHN720957 RXR720948:RXR720957 RNV720948:RNV720957 RDZ720948:RDZ720957 QUD720948:QUD720957 QKH720948:QKH720957 QAL720948:QAL720957 PQP720948:PQP720957 PGT720948:PGT720957 OWX720948:OWX720957 ONB720948:ONB720957 ODF720948:ODF720957 NTJ720948:NTJ720957 NJN720948:NJN720957 MZR720948:MZR720957 MPV720948:MPV720957 MFZ720948:MFZ720957 LWD720948:LWD720957 LMH720948:LMH720957 LCL720948:LCL720957 KSP720948:KSP720957 KIT720948:KIT720957 JYX720948:JYX720957 JPB720948:JPB720957 JFF720948:JFF720957 IVJ720948:IVJ720957 ILN720948:ILN720957 IBR720948:IBR720957 HRV720948:HRV720957 HHZ720948:HHZ720957 GYD720948:GYD720957 GOH720948:GOH720957 GEL720948:GEL720957 FUP720948:FUP720957 FKT720948:FKT720957 FAX720948:FAX720957 ERB720948:ERB720957 EHF720948:EHF720957 DXJ720948:DXJ720957 DNN720948:DNN720957 DDR720948:DDR720957 CTV720948:CTV720957 CJZ720948:CJZ720957 CAD720948:CAD720957 BQH720948:BQH720957 BGL720948:BGL720957 AWP720948:AWP720957 AMT720948:AMT720957 ACX720948:ACX720957 TB720948:TB720957 JF720948:JF720957 J720948:J720957 WVR655412:WVR655421 WLV655412:WLV655421 WBZ655412:WBZ655421 VSD655412:VSD655421 VIH655412:VIH655421 UYL655412:UYL655421 UOP655412:UOP655421 UET655412:UET655421 TUX655412:TUX655421 TLB655412:TLB655421 TBF655412:TBF655421 SRJ655412:SRJ655421 SHN655412:SHN655421 RXR655412:RXR655421 RNV655412:RNV655421 RDZ655412:RDZ655421 QUD655412:QUD655421 QKH655412:QKH655421 QAL655412:QAL655421 PQP655412:PQP655421 PGT655412:PGT655421 OWX655412:OWX655421 ONB655412:ONB655421 ODF655412:ODF655421 NTJ655412:NTJ655421 NJN655412:NJN655421 MZR655412:MZR655421 MPV655412:MPV655421 MFZ655412:MFZ655421 LWD655412:LWD655421 LMH655412:LMH655421 LCL655412:LCL655421 KSP655412:KSP655421 KIT655412:KIT655421 JYX655412:JYX655421 JPB655412:JPB655421 JFF655412:JFF655421 IVJ655412:IVJ655421 ILN655412:ILN655421 IBR655412:IBR655421 HRV655412:HRV655421 HHZ655412:HHZ655421 GYD655412:GYD655421 GOH655412:GOH655421 GEL655412:GEL655421 FUP655412:FUP655421 FKT655412:FKT655421 FAX655412:FAX655421 ERB655412:ERB655421 EHF655412:EHF655421 DXJ655412:DXJ655421 DNN655412:DNN655421 DDR655412:DDR655421 CTV655412:CTV655421 CJZ655412:CJZ655421 CAD655412:CAD655421 BQH655412:BQH655421 BGL655412:BGL655421 AWP655412:AWP655421 AMT655412:AMT655421 ACX655412:ACX655421 TB655412:TB655421 JF655412:JF655421 J655412:J655421 WVR589876:WVR589885 WLV589876:WLV589885 WBZ589876:WBZ589885 VSD589876:VSD589885 VIH589876:VIH589885 UYL589876:UYL589885 UOP589876:UOP589885 UET589876:UET589885 TUX589876:TUX589885 TLB589876:TLB589885 TBF589876:TBF589885 SRJ589876:SRJ589885 SHN589876:SHN589885 RXR589876:RXR589885 RNV589876:RNV589885 RDZ589876:RDZ589885 QUD589876:QUD589885 QKH589876:QKH589885 QAL589876:QAL589885 PQP589876:PQP589885 PGT589876:PGT589885 OWX589876:OWX589885 ONB589876:ONB589885 ODF589876:ODF589885 NTJ589876:NTJ589885 NJN589876:NJN589885 MZR589876:MZR589885 MPV589876:MPV589885 MFZ589876:MFZ589885 LWD589876:LWD589885 LMH589876:LMH589885 LCL589876:LCL589885 KSP589876:KSP589885 KIT589876:KIT589885 JYX589876:JYX589885 JPB589876:JPB589885 JFF589876:JFF589885 IVJ589876:IVJ589885 ILN589876:ILN589885 IBR589876:IBR589885 HRV589876:HRV589885 HHZ589876:HHZ589885 GYD589876:GYD589885 GOH589876:GOH589885 GEL589876:GEL589885 FUP589876:FUP589885 FKT589876:FKT589885 FAX589876:FAX589885 ERB589876:ERB589885 EHF589876:EHF589885 DXJ589876:DXJ589885 DNN589876:DNN589885 DDR589876:DDR589885 CTV589876:CTV589885 CJZ589876:CJZ589885 CAD589876:CAD589885 BQH589876:BQH589885 BGL589876:BGL589885 AWP589876:AWP589885 AMT589876:AMT589885 ACX589876:ACX589885 TB589876:TB589885 JF589876:JF589885 J589876:J589885 WVR524340:WVR524349 WLV524340:WLV524349 WBZ524340:WBZ524349 VSD524340:VSD524349 VIH524340:VIH524349 UYL524340:UYL524349 UOP524340:UOP524349 UET524340:UET524349 TUX524340:TUX524349 TLB524340:TLB524349 TBF524340:TBF524349 SRJ524340:SRJ524349 SHN524340:SHN524349 RXR524340:RXR524349 RNV524340:RNV524349 RDZ524340:RDZ524349 QUD524340:QUD524349 QKH524340:QKH524349 QAL524340:QAL524349 PQP524340:PQP524349 PGT524340:PGT524349 OWX524340:OWX524349 ONB524340:ONB524349 ODF524340:ODF524349 NTJ524340:NTJ524349 NJN524340:NJN524349 MZR524340:MZR524349 MPV524340:MPV524349 MFZ524340:MFZ524349 LWD524340:LWD524349 LMH524340:LMH524349 LCL524340:LCL524349 KSP524340:KSP524349 KIT524340:KIT524349 JYX524340:JYX524349 JPB524340:JPB524349 JFF524340:JFF524349 IVJ524340:IVJ524349 ILN524340:ILN524349 IBR524340:IBR524349 HRV524340:HRV524349 HHZ524340:HHZ524349 GYD524340:GYD524349 GOH524340:GOH524349 GEL524340:GEL524349 FUP524340:FUP524349 FKT524340:FKT524349 FAX524340:FAX524349 ERB524340:ERB524349 EHF524340:EHF524349 DXJ524340:DXJ524349 DNN524340:DNN524349 DDR524340:DDR524349 CTV524340:CTV524349 CJZ524340:CJZ524349 CAD524340:CAD524349 BQH524340:BQH524349 BGL524340:BGL524349 AWP524340:AWP524349 AMT524340:AMT524349 ACX524340:ACX524349 TB524340:TB524349 JF524340:JF524349 J524340:J524349 WVR458804:WVR458813 WLV458804:WLV458813 WBZ458804:WBZ458813 VSD458804:VSD458813 VIH458804:VIH458813 UYL458804:UYL458813 UOP458804:UOP458813 UET458804:UET458813 TUX458804:TUX458813 TLB458804:TLB458813 TBF458804:TBF458813 SRJ458804:SRJ458813 SHN458804:SHN458813 RXR458804:RXR458813 RNV458804:RNV458813 RDZ458804:RDZ458813 QUD458804:QUD458813 QKH458804:QKH458813 QAL458804:QAL458813 PQP458804:PQP458813 PGT458804:PGT458813 OWX458804:OWX458813 ONB458804:ONB458813 ODF458804:ODF458813 NTJ458804:NTJ458813 NJN458804:NJN458813 MZR458804:MZR458813 MPV458804:MPV458813 MFZ458804:MFZ458813 LWD458804:LWD458813 LMH458804:LMH458813 LCL458804:LCL458813 KSP458804:KSP458813 KIT458804:KIT458813 JYX458804:JYX458813 JPB458804:JPB458813 JFF458804:JFF458813 IVJ458804:IVJ458813 ILN458804:ILN458813 IBR458804:IBR458813 HRV458804:HRV458813 HHZ458804:HHZ458813 GYD458804:GYD458813 GOH458804:GOH458813 GEL458804:GEL458813 FUP458804:FUP458813 FKT458804:FKT458813 FAX458804:FAX458813 ERB458804:ERB458813 EHF458804:EHF458813 DXJ458804:DXJ458813 DNN458804:DNN458813 DDR458804:DDR458813 CTV458804:CTV458813 CJZ458804:CJZ458813 CAD458804:CAD458813 BQH458804:BQH458813 BGL458804:BGL458813 AWP458804:AWP458813 AMT458804:AMT458813 ACX458804:ACX458813 TB458804:TB458813 JF458804:JF458813 J458804:J458813 WVR393268:WVR393277 WLV393268:WLV393277 WBZ393268:WBZ393277 VSD393268:VSD393277 VIH393268:VIH393277 UYL393268:UYL393277 UOP393268:UOP393277 UET393268:UET393277 TUX393268:TUX393277 TLB393268:TLB393277 TBF393268:TBF393277 SRJ393268:SRJ393277 SHN393268:SHN393277 RXR393268:RXR393277 RNV393268:RNV393277 RDZ393268:RDZ393277 QUD393268:QUD393277 QKH393268:QKH393277 QAL393268:QAL393277 PQP393268:PQP393277 PGT393268:PGT393277 OWX393268:OWX393277 ONB393268:ONB393277 ODF393268:ODF393277 NTJ393268:NTJ393277 NJN393268:NJN393277 MZR393268:MZR393277 MPV393268:MPV393277 MFZ393268:MFZ393277 LWD393268:LWD393277 LMH393268:LMH393277 LCL393268:LCL393277 KSP393268:KSP393277 KIT393268:KIT393277 JYX393268:JYX393277 JPB393268:JPB393277 JFF393268:JFF393277 IVJ393268:IVJ393277 ILN393268:ILN393277 IBR393268:IBR393277 HRV393268:HRV393277 HHZ393268:HHZ393277 GYD393268:GYD393277 GOH393268:GOH393277 GEL393268:GEL393277 FUP393268:FUP393277 FKT393268:FKT393277 FAX393268:FAX393277 ERB393268:ERB393277 EHF393268:EHF393277 DXJ393268:DXJ393277 DNN393268:DNN393277 DDR393268:DDR393277 CTV393268:CTV393277 CJZ393268:CJZ393277 CAD393268:CAD393277 BQH393268:BQH393277 BGL393268:BGL393277 AWP393268:AWP393277 AMT393268:AMT393277 ACX393268:ACX393277 TB393268:TB393277 JF393268:JF393277 J393268:J393277 WVR327732:WVR327741 WLV327732:WLV327741 WBZ327732:WBZ327741 VSD327732:VSD327741 VIH327732:VIH327741 UYL327732:UYL327741 UOP327732:UOP327741 UET327732:UET327741 TUX327732:TUX327741 TLB327732:TLB327741 TBF327732:TBF327741 SRJ327732:SRJ327741 SHN327732:SHN327741 RXR327732:RXR327741 RNV327732:RNV327741 RDZ327732:RDZ327741 QUD327732:QUD327741 QKH327732:QKH327741 QAL327732:QAL327741 PQP327732:PQP327741 PGT327732:PGT327741 OWX327732:OWX327741 ONB327732:ONB327741 ODF327732:ODF327741 NTJ327732:NTJ327741 NJN327732:NJN327741 MZR327732:MZR327741 MPV327732:MPV327741 MFZ327732:MFZ327741 LWD327732:LWD327741 LMH327732:LMH327741 LCL327732:LCL327741 KSP327732:KSP327741 KIT327732:KIT327741 JYX327732:JYX327741 JPB327732:JPB327741 JFF327732:JFF327741 IVJ327732:IVJ327741 ILN327732:ILN327741 IBR327732:IBR327741 HRV327732:HRV327741 HHZ327732:HHZ327741 GYD327732:GYD327741 GOH327732:GOH327741 GEL327732:GEL327741 FUP327732:FUP327741 FKT327732:FKT327741 FAX327732:FAX327741 ERB327732:ERB327741 EHF327732:EHF327741 DXJ327732:DXJ327741 DNN327732:DNN327741 DDR327732:DDR327741 CTV327732:CTV327741 CJZ327732:CJZ327741 CAD327732:CAD327741 BQH327732:BQH327741 BGL327732:BGL327741 AWP327732:AWP327741 AMT327732:AMT327741 ACX327732:ACX327741 TB327732:TB327741 JF327732:JF327741 J327732:J327741 WVR262196:WVR262205 WLV262196:WLV262205 WBZ262196:WBZ262205 VSD262196:VSD262205 VIH262196:VIH262205 UYL262196:UYL262205 UOP262196:UOP262205 UET262196:UET262205 TUX262196:TUX262205 TLB262196:TLB262205 TBF262196:TBF262205 SRJ262196:SRJ262205 SHN262196:SHN262205 RXR262196:RXR262205 RNV262196:RNV262205 RDZ262196:RDZ262205 QUD262196:QUD262205 QKH262196:QKH262205 QAL262196:QAL262205 PQP262196:PQP262205 PGT262196:PGT262205 OWX262196:OWX262205 ONB262196:ONB262205 ODF262196:ODF262205 NTJ262196:NTJ262205 NJN262196:NJN262205 MZR262196:MZR262205 MPV262196:MPV262205 MFZ262196:MFZ262205 LWD262196:LWD262205 LMH262196:LMH262205 LCL262196:LCL262205 KSP262196:KSP262205 KIT262196:KIT262205 JYX262196:JYX262205 JPB262196:JPB262205 JFF262196:JFF262205 IVJ262196:IVJ262205 ILN262196:ILN262205 IBR262196:IBR262205 HRV262196:HRV262205 HHZ262196:HHZ262205 GYD262196:GYD262205 GOH262196:GOH262205 GEL262196:GEL262205 FUP262196:FUP262205 FKT262196:FKT262205 FAX262196:FAX262205 ERB262196:ERB262205 EHF262196:EHF262205 DXJ262196:DXJ262205 DNN262196:DNN262205 DDR262196:DDR262205 CTV262196:CTV262205 CJZ262196:CJZ262205 CAD262196:CAD262205 BQH262196:BQH262205 BGL262196:BGL262205 AWP262196:AWP262205 AMT262196:AMT262205 ACX262196:ACX262205 TB262196:TB262205 JF262196:JF262205 J262196:J262205 WVR196660:WVR196669 WLV196660:WLV196669 WBZ196660:WBZ196669 VSD196660:VSD196669 VIH196660:VIH196669 UYL196660:UYL196669 UOP196660:UOP196669 UET196660:UET196669 TUX196660:TUX196669 TLB196660:TLB196669 TBF196660:TBF196669 SRJ196660:SRJ196669 SHN196660:SHN196669 RXR196660:RXR196669 RNV196660:RNV196669 RDZ196660:RDZ196669 QUD196660:QUD196669 QKH196660:QKH196669 QAL196660:QAL196669 PQP196660:PQP196669 PGT196660:PGT196669 OWX196660:OWX196669 ONB196660:ONB196669 ODF196660:ODF196669 NTJ196660:NTJ196669 NJN196660:NJN196669 MZR196660:MZR196669 MPV196660:MPV196669 MFZ196660:MFZ196669 LWD196660:LWD196669 LMH196660:LMH196669 LCL196660:LCL196669 KSP196660:KSP196669 KIT196660:KIT196669 JYX196660:JYX196669 JPB196660:JPB196669 JFF196660:JFF196669 IVJ196660:IVJ196669 ILN196660:ILN196669 IBR196660:IBR196669 HRV196660:HRV196669 HHZ196660:HHZ196669 GYD196660:GYD196669 GOH196660:GOH196669 GEL196660:GEL196669 FUP196660:FUP196669 FKT196660:FKT196669 FAX196660:FAX196669 ERB196660:ERB196669 EHF196660:EHF196669 DXJ196660:DXJ196669 DNN196660:DNN196669 DDR196660:DDR196669 CTV196660:CTV196669 CJZ196660:CJZ196669 CAD196660:CAD196669 BQH196660:BQH196669 BGL196660:BGL196669 AWP196660:AWP196669 AMT196660:AMT196669 ACX196660:ACX196669 TB196660:TB196669 JF196660:JF196669 J196660:J196669 WVR131124:WVR131133 WLV131124:WLV131133 WBZ131124:WBZ131133 VSD131124:VSD131133 VIH131124:VIH131133 UYL131124:UYL131133 UOP131124:UOP131133 UET131124:UET131133 TUX131124:TUX131133 TLB131124:TLB131133 TBF131124:TBF131133 SRJ131124:SRJ131133 SHN131124:SHN131133 RXR131124:RXR131133 RNV131124:RNV131133 RDZ131124:RDZ131133 QUD131124:QUD131133 QKH131124:QKH131133 QAL131124:QAL131133 PQP131124:PQP131133 PGT131124:PGT131133 OWX131124:OWX131133 ONB131124:ONB131133 ODF131124:ODF131133 NTJ131124:NTJ131133 NJN131124:NJN131133 MZR131124:MZR131133 MPV131124:MPV131133 MFZ131124:MFZ131133 LWD131124:LWD131133 LMH131124:LMH131133 LCL131124:LCL131133 KSP131124:KSP131133 KIT131124:KIT131133 JYX131124:JYX131133 JPB131124:JPB131133 JFF131124:JFF131133 IVJ131124:IVJ131133 ILN131124:ILN131133 IBR131124:IBR131133 HRV131124:HRV131133 HHZ131124:HHZ131133 GYD131124:GYD131133 GOH131124:GOH131133 GEL131124:GEL131133 FUP131124:FUP131133 FKT131124:FKT131133 FAX131124:FAX131133 ERB131124:ERB131133 EHF131124:EHF131133 DXJ131124:DXJ131133 DNN131124:DNN131133 DDR131124:DDR131133 CTV131124:CTV131133 CJZ131124:CJZ131133 CAD131124:CAD131133 BQH131124:BQH131133 BGL131124:BGL131133 AWP131124:AWP131133 AMT131124:AMT131133 ACX131124:ACX131133 TB131124:TB131133 JF131124:JF131133 J131124:J131133 WVR65588:WVR65597 WLV65588:WLV65597 WBZ65588:WBZ65597 VSD65588:VSD65597 VIH65588:VIH65597 UYL65588:UYL65597 UOP65588:UOP65597 UET65588:UET65597 TUX65588:TUX65597 TLB65588:TLB65597 TBF65588:TBF65597 SRJ65588:SRJ65597 SHN65588:SHN65597 RXR65588:RXR65597 RNV65588:RNV65597 RDZ65588:RDZ65597 QUD65588:QUD65597 QKH65588:QKH65597 QAL65588:QAL65597 PQP65588:PQP65597 PGT65588:PGT65597 OWX65588:OWX65597 ONB65588:ONB65597 ODF65588:ODF65597 NTJ65588:NTJ65597 NJN65588:NJN65597 MZR65588:MZR65597 MPV65588:MPV65597 MFZ65588:MFZ65597 LWD65588:LWD65597 LMH65588:LMH65597 LCL65588:LCL65597 KSP65588:KSP65597 KIT65588:KIT65597 JYX65588:JYX65597 JPB65588:JPB65597 JFF65588:JFF65597 IVJ65588:IVJ65597 ILN65588:ILN65597 IBR65588:IBR65597 HRV65588:HRV65597 HHZ65588:HHZ65597 GYD65588:GYD65597 GOH65588:GOH65597 GEL65588:GEL65597 FUP65588:FUP65597 FKT65588:FKT65597 FAX65588:FAX65597 ERB65588:ERB65597 EHF65588:EHF65597 DXJ65588:DXJ65597 DNN65588:DNN65597 DDR65588:DDR65597 CTV65588:CTV65597 CJZ65588:CJZ65597 CAD65588:CAD65597 BQH65588:BQH65597 BGL65588:BGL65597 AWP65588:AWP65597 AMT65588:AMT65597 ACX65588:ACX65597 TB65588:TB65597 JF65588:JF65597 J65588:J65597 WVR49:WVR58 WLV49:WLV58 WBZ49:WBZ58 VSD49:VSD58 VIH49:VIH58 UYL49:UYL58 UOP49:UOP58 UET49:UET58 TUX49:TUX58 TLB49:TLB58 TBF49:TBF58 SRJ49:SRJ58 SHN49:SHN58 RXR49:RXR58 RNV49:RNV58 RDZ49:RDZ58 QUD49:QUD58 QKH49:QKH58 QAL49:QAL58 PQP49:PQP58 PGT49:PGT58 OWX49:OWX58 ONB49:ONB58 ODF49:ODF58 NTJ49:NTJ58 NJN49:NJN58 MZR49:MZR58 MPV49:MPV58 MFZ49:MFZ58 LWD49:LWD58 LMH49:LMH58 LCL49:LCL58 KSP49:KSP58 KIT49:KIT58 JYX49:JYX58 JPB49:JPB58 JFF49:JFF58 IVJ49:IVJ58 ILN49:ILN58 IBR49:IBR58 HRV49:HRV58 HHZ49:HHZ58 GYD49:GYD58 GOH49:GOH58 GEL49:GEL58 FUP49:FUP58 FKT49:FKT58 FAX49:FAX58 ERB49:ERB58 EHF49:EHF58 DXJ49:DXJ58 DNN49:DNN58 DDR49:DDR58 CTV49:CTV58 CJZ49:CJZ58 CAD49:CAD58 BQH49:BQH58 BGL49:BGL58 AWP49:AWP58 AMT49:AMT58 ACX49:ACX58 TB49:TB58 JF49:JF58 J49:J58 WVR983087:WVR983088 WLV983087:WLV983088 WBZ983087:WBZ983088 VSD983087:VSD983088 VIH983087:VIH983088 UYL983087:UYL983088 UOP983087:UOP983088 UET983087:UET983088 TUX983087:TUX983088 TLB983087:TLB983088 TBF983087:TBF983088 SRJ983087:SRJ983088 SHN983087:SHN983088 RXR983087:RXR983088 RNV983087:RNV983088 RDZ983087:RDZ983088 QUD983087:QUD983088 QKH983087:QKH983088 QAL983087:QAL983088 PQP983087:PQP983088 PGT983087:PGT983088 OWX983087:OWX983088 ONB983087:ONB983088 ODF983087:ODF983088 NTJ983087:NTJ983088 NJN983087:NJN983088 MZR983087:MZR983088 MPV983087:MPV983088 MFZ983087:MFZ983088 LWD983087:LWD983088 LMH983087:LMH983088 LCL983087:LCL983088 KSP983087:KSP983088 KIT983087:KIT983088 JYX983087:JYX983088 JPB983087:JPB983088 JFF983087:JFF983088 IVJ983087:IVJ983088 ILN983087:ILN983088 IBR983087:IBR983088 HRV983087:HRV983088 HHZ983087:HHZ983088 GYD983087:GYD983088 GOH983087:GOH983088 GEL983087:GEL983088 FUP983087:FUP983088 FKT983087:FKT983088 FAX983087:FAX983088 ERB983087:ERB983088 EHF983087:EHF983088 DXJ983087:DXJ983088 DNN983087:DNN983088 DDR983087:DDR983088 CTV983087:CTV983088 CJZ983087:CJZ983088 CAD983087:CAD983088 BQH983087:BQH983088 BGL983087:BGL983088 AWP983087:AWP983088 AMT983087:AMT983088 ACX983087:ACX983088 TB983087:TB983088 JF983087:JF983088 J983087:J983088 WVR917551:WVR917552 WLV917551:WLV917552 WBZ917551:WBZ917552 VSD917551:VSD917552 VIH917551:VIH917552 UYL917551:UYL917552 UOP917551:UOP917552 UET917551:UET917552 TUX917551:TUX917552 TLB917551:TLB917552 TBF917551:TBF917552 SRJ917551:SRJ917552 SHN917551:SHN917552 RXR917551:RXR917552 RNV917551:RNV917552 RDZ917551:RDZ917552 QUD917551:QUD917552 QKH917551:QKH917552 QAL917551:QAL917552 PQP917551:PQP917552 PGT917551:PGT917552 OWX917551:OWX917552 ONB917551:ONB917552 ODF917551:ODF917552 NTJ917551:NTJ917552 NJN917551:NJN917552 MZR917551:MZR917552 MPV917551:MPV917552 MFZ917551:MFZ917552 LWD917551:LWD917552 LMH917551:LMH917552 LCL917551:LCL917552 KSP917551:KSP917552 KIT917551:KIT917552 JYX917551:JYX917552 JPB917551:JPB917552 JFF917551:JFF917552 IVJ917551:IVJ917552 ILN917551:ILN917552 IBR917551:IBR917552 HRV917551:HRV917552 HHZ917551:HHZ917552 GYD917551:GYD917552 GOH917551:GOH917552 GEL917551:GEL917552 FUP917551:FUP917552 FKT917551:FKT917552 FAX917551:FAX917552 ERB917551:ERB917552 EHF917551:EHF917552 DXJ917551:DXJ917552 DNN917551:DNN917552 DDR917551:DDR917552 CTV917551:CTV917552 CJZ917551:CJZ917552 CAD917551:CAD917552 BQH917551:BQH917552 BGL917551:BGL917552 AWP917551:AWP917552 AMT917551:AMT917552 ACX917551:ACX917552 TB917551:TB917552 JF917551:JF917552 J917551:J917552 WVR852015:WVR852016 WLV852015:WLV852016 WBZ852015:WBZ852016 VSD852015:VSD852016 VIH852015:VIH852016 UYL852015:UYL852016 UOP852015:UOP852016 UET852015:UET852016 TUX852015:TUX852016 TLB852015:TLB852016 TBF852015:TBF852016 SRJ852015:SRJ852016 SHN852015:SHN852016 RXR852015:RXR852016 RNV852015:RNV852016 RDZ852015:RDZ852016 QUD852015:QUD852016 QKH852015:QKH852016 QAL852015:QAL852016 PQP852015:PQP852016 PGT852015:PGT852016 OWX852015:OWX852016 ONB852015:ONB852016 ODF852015:ODF852016 NTJ852015:NTJ852016 NJN852015:NJN852016 MZR852015:MZR852016 MPV852015:MPV852016 MFZ852015:MFZ852016 LWD852015:LWD852016 LMH852015:LMH852016 LCL852015:LCL852016 KSP852015:KSP852016 KIT852015:KIT852016 JYX852015:JYX852016 JPB852015:JPB852016 JFF852015:JFF852016 IVJ852015:IVJ852016 ILN852015:ILN852016 IBR852015:IBR852016 HRV852015:HRV852016 HHZ852015:HHZ852016 GYD852015:GYD852016 GOH852015:GOH852016 GEL852015:GEL852016 FUP852015:FUP852016 FKT852015:FKT852016 FAX852015:FAX852016 ERB852015:ERB852016 EHF852015:EHF852016 DXJ852015:DXJ852016 DNN852015:DNN852016 DDR852015:DDR852016 CTV852015:CTV852016 CJZ852015:CJZ852016 CAD852015:CAD852016 BQH852015:BQH852016 BGL852015:BGL852016 AWP852015:AWP852016 AMT852015:AMT852016 ACX852015:ACX852016 TB852015:TB852016 JF852015:JF852016 J852015:J852016 WVR786479:WVR786480 WLV786479:WLV786480 WBZ786479:WBZ786480 VSD786479:VSD786480 VIH786479:VIH786480 UYL786479:UYL786480 UOP786479:UOP786480 UET786479:UET786480 TUX786479:TUX786480 TLB786479:TLB786480 TBF786479:TBF786480 SRJ786479:SRJ786480 SHN786479:SHN786480 RXR786479:RXR786480 RNV786479:RNV786480 RDZ786479:RDZ786480 QUD786479:QUD786480 QKH786479:QKH786480 QAL786479:QAL786480 PQP786479:PQP786480 PGT786479:PGT786480 OWX786479:OWX786480 ONB786479:ONB786480 ODF786479:ODF786480 NTJ786479:NTJ786480 NJN786479:NJN786480 MZR786479:MZR786480 MPV786479:MPV786480 MFZ786479:MFZ786480 LWD786479:LWD786480 LMH786479:LMH786480 LCL786479:LCL786480 KSP786479:KSP786480 KIT786479:KIT786480 JYX786479:JYX786480 JPB786479:JPB786480 JFF786479:JFF786480 IVJ786479:IVJ786480 ILN786479:ILN786480 IBR786479:IBR786480 HRV786479:HRV786480 HHZ786479:HHZ786480 GYD786479:GYD786480 GOH786479:GOH786480 GEL786479:GEL786480 FUP786479:FUP786480 FKT786479:FKT786480 FAX786479:FAX786480 ERB786479:ERB786480 EHF786479:EHF786480 DXJ786479:DXJ786480 DNN786479:DNN786480 DDR786479:DDR786480 CTV786479:CTV786480 CJZ786479:CJZ786480 CAD786479:CAD786480 BQH786479:BQH786480 BGL786479:BGL786480 AWP786479:AWP786480 AMT786479:AMT786480 ACX786479:ACX786480 TB786479:TB786480 JF786479:JF786480 J786479:J786480 WVR720943:WVR720944 WLV720943:WLV720944 WBZ720943:WBZ720944 VSD720943:VSD720944 VIH720943:VIH720944 UYL720943:UYL720944 UOP720943:UOP720944 UET720943:UET720944 TUX720943:TUX720944 TLB720943:TLB720944 TBF720943:TBF720944 SRJ720943:SRJ720944 SHN720943:SHN720944 RXR720943:RXR720944 RNV720943:RNV720944 RDZ720943:RDZ720944 QUD720943:QUD720944 QKH720943:QKH720944 QAL720943:QAL720944 PQP720943:PQP720944 PGT720943:PGT720944 OWX720943:OWX720944 ONB720943:ONB720944 ODF720943:ODF720944 NTJ720943:NTJ720944 NJN720943:NJN720944 MZR720943:MZR720944 MPV720943:MPV720944 MFZ720943:MFZ720944 LWD720943:LWD720944 LMH720943:LMH720944 LCL720943:LCL720944 KSP720943:KSP720944 KIT720943:KIT720944 JYX720943:JYX720944 JPB720943:JPB720944 JFF720943:JFF720944 IVJ720943:IVJ720944 ILN720943:ILN720944 IBR720943:IBR720944 HRV720943:HRV720944 HHZ720943:HHZ720944 GYD720943:GYD720944 GOH720943:GOH720944 GEL720943:GEL720944 FUP720943:FUP720944 FKT720943:FKT720944 FAX720943:FAX720944 ERB720943:ERB720944 EHF720943:EHF720944 DXJ720943:DXJ720944 DNN720943:DNN720944 DDR720943:DDR720944 CTV720943:CTV720944 CJZ720943:CJZ720944 CAD720943:CAD720944 BQH720943:BQH720944 BGL720943:BGL720944 AWP720943:AWP720944 AMT720943:AMT720944 ACX720943:ACX720944 TB720943:TB720944 JF720943:JF720944 J720943:J720944 WVR655407:WVR655408 WLV655407:WLV655408 WBZ655407:WBZ655408 VSD655407:VSD655408 VIH655407:VIH655408 UYL655407:UYL655408 UOP655407:UOP655408 UET655407:UET655408 TUX655407:TUX655408 TLB655407:TLB655408 TBF655407:TBF655408 SRJ655407:SRJ655408 SHN655407:SHN655408 RXR655407:RXR655408 RNV655407:RNV655408 RDZ655407:RDZ655408 QUD655407:QUD655408 QKH655407:QKH655408 QAL655407:QAL655408 PQP655407:PQP655408 PGT655407:PGT655408 OWX655407:OWX655408 ONB655407:ONB655408 ODF655407:ODF655408 NTJ655407:NTJ655408 NJN655407:NJN655408 MZR655407:MZR655408 MPV655407:MPV655408 MFZ655407:MFZ655408 LWD655407:LWD655408 LMH655407:LMH655408 LCL655407:LCL655408 KSP655407:KSP655408 KIT655407:KIT655408 JYX655407:JYX655408 JPB655407:JPB655408 JFF655407:JFF655408 IVJ655407:IVJ655408 ILN655407:ILN655408 IBR655407:IBR655408 HRV655407:HRV655408 HHZ655407:HHZ655408 GYD655407:GYD655408 GOH655407:GOH655408 GEL655407:GEL655408 FUP655407:FUP655408 FKT655407:FKT655408 FAX655407:FAX655408 ERB655407:ERB655408 EHF655407:EHF655408 DXJ655407:DXJ655408 DNN655407:DNN655408 DDR655407:DDR655408 CTV655407:CTV655408 CJZ655407:CJZ655408 CAD655407:CAD655408 BQH655407:BQH655408 BGL655407:BGL655408 AWP655407:AWP655408 AMT655407:AMT655408 ACX655407:ACX655408 TB655407:TB655408 JF655407:JF655408 J655407:J655408 WVR589871:WVR589872 WLV589871:WLV589872 WBZ589871:WBZ589872 VSD589871:VSD589872 VIH589871:VIH589872 UYL589871:UYL589872 UOP589871:UOP589872 UET589871:UET589872 TUX589871:TUX589872 TLB589871:TLB589872 TBF589871:TBF589872 SRJ589871:SRJ589872 SHN589871:SHN589872 RXR589871:RXR589872 RNV589871:RNV589872 RDZ589871:RDZ589872 QUD589871:QUD589872 QKH589871:QKH589872 QAL589871:QAL589872 PQP589871:PQP589872 PGT589871:PGT589872 OWX589871:OWX589872 ONB589871:ONB589872 ODF589871:ODF589872 NTJ589871:NTJ589872 NJN589871:NJN589872 MZR589871:MZR589872 MPV589871:MPV589872 MFZ589871:MFZ589872 LWD589871:LWD589872 LMH589871:LMH589872 LCL589871:LCL589872 KSP589871:KSP589872 KIT589871:KIT589872 JYX589871:JYX589872 JPB589871:JPB589872 JFF589871:JFF589872 IVJ589871:IVJ589872 ILN589871:ILN589872 IBR589871:IBR589872 HRV589871:HRV589872 HHZ589871:HHZ589872 GYD589871:GYD589872 GOH589871:GOH589872 GEL589871:GEL589872 FUP589871:FUP589872 FKT589871:FKT589872 FAX589871:FAX589872 ERB589871:ERB589872 EHF589871:EHF589872 DXJ589871:DXJ589872 DNN589871:DNN589872 DDR589871:DDR589872 CTV589871:CTV589872 CJZ589871:CJZ589872 CAD589871:CAD589872 BQH589871:BQH589872 BGL589871:BGL589872 AWP589871:AWP589872 AMT589871:AMT589872 ACX589871:ACX589872 TB589871:TB589872 JF589871:JF589872 J589871:J589872 WVR524335:WVR524336 WLV524335:WLV524336 WBZ524335:WBZ524336 VSD524335:VSD524336 VIH524335:VIH524336 UYL524335:UYL524336 UOP524335:UOP524336 UET524335:UET524336 TUX524335:TUX524336 TLB524335:TLB524336 TBF524335:TBF524336 SRJ524335:SRJ524336 SHN524335:SHN524336 RXR524335:RXR524336 RNV524335:RNV524336 RDZ524335:RDZ524336 QUD524335:QUD524336 QKH524335:QKH524336 QAL524335:QAL524336 PQP524335:PQP524336 PGT524335:PGT524336 OWX524335:OWX524336 ONB524335:ONB524336 ODF524335:ODF524336 NTJ524335:NTJ524336 NJN524335:NJN524336 MZR524335:MZR524336 MPV524335:MPV524336 MFZ524335:MFZ524336 LWD524335:LWD524336 LMH524335:LMH524336 LCL524335:LCL524336 KSP524335:KSP524336 KIT524335:KIT524336 JYX524335:JYX524336 JPB524335:JPB524336 JFF524335:JFF524336 IVJ524335:IVJ524336 ILN524335:ILN524336 IBR524335:IBR524336 HRV524335:HRV524336 HHZ524335:HHZ524336 GYD524335:GYD524336 GOH524335:GOH524336 GEL524335:GEL524336 FUP524335:FUP524336 FKT524335:FKT524336 FAX524335:FAX524336 ERB524335:ERB524336 EHF524335:EHF524336 DXJ524335:DXJ524336 DNN524335:DNN524336 DDR524335:DDR524336 CTV524335:CTV524336 CJZ524335:CJZ524336 CAD524335:CAD524336 BQH524335:BQH524336 BGL524335:BGL524336 AWP524335:AWP524336 AMT524335:AMT524336 ACX524335:ACX524336 TB524335:TB524336 JF524335:JF524336 J524335:J524336 WVR458799:WVR458800 WLV458799:WLV458800 WBZ458799:WBZ458800 VSD458799:VSD458800 VIH458799:VIH458800 UYL458799:UYL458800 UOP458799:UOP458800 UET458799:UET458800 TUX458799:TUX458800 TLB458799:TLB458800 TBF458799:TBF458800 SRJ458799:SRJ458800 SHN458799:SHN458800 RXR458799:RXR458800 RNV458799:RNV458800 RDZ458799:RDZ458800 QUD458799:QUD458800 QKH458799:QKH458800 QAL458799:QAL458800 PQP458799:PQP458800 PGT458799:PGT458800 OWX458799:OWX458800 ONB458799:ONB458800 ODF458799:ODF458800 NTJ458799:NTJ458800 NJN458799:NJN458800 MZR458799:MZR458800 MPV458799:MPV458800 MFZ458799:MFZ458800 LWD458799:LWD458800 LMH458799:LMH458800 LCL458799:LCL458800 KSP458799:KSP458800 KIT458799:KIT458800 JYX458799:JYX458800 JPB458799:JPB458800 JFF458799:JFF458800 IVJ458799:IVJ458800 ILN458799:ILN458800 IBR458799:IBR458800 HRV458799:HRV458800 HHZ458799:HHZ458800 GYD458799:GYD458800 GOH458799:GOH458800 GEL458799:GEL458800 FUP458799:FUP458800 FKT458799:FKT458800 FAX458799:FAX458800 ERB458799:ERB458800 EHF458799:EHF458800 DXJ458799:DXJ458800 DNN458799:DNN458800 DDR458799:DDR458800 CTV458799:CTV458800 CJZ458799:CJZ458800 CAD458799:CAD458800 BQH458799:BQH458800 BGL458799:BGL458800 AWP458799:AWP458800 AMT458799:AMT458800 ACX458799:ACX458800 TB458799:TB458800 JF458799:JF458800 J458799:J458800 WVR393263:WVR393264 WLV393263:WLV393264 WBZ393263:WBZ393264 VSD393263:VSD393264 VIH393263:VIH393264 UYL393263:UYL393264 UOP393263:UOP393264 UET393263:UET393264 TUX393263:TUX393264 TLB393263:TLB393264 TBF393263:TBF393264 SRJ393263:SRJ393264 SHN393263:SHN393264 RXR393263:RXR393264 RNV393263:RNV393264 RDZ393263:RDZ393264 QUD393263:QUD393264 QKH393263:QKH393264 QAL393263:QAL393264 PQP393263:PQP393264 PGT393263:PGT393264 OWX393263:OWX393264 ONB393263:ONB393264 ODF393263:ODF393264 NTJ393263:NTJ393264 NJN393263:NJN393264 MZR393263:MZR393264 MPV393263:MPV393264 MFZ393263:MFZ393264 LWD393263:LWD393264 LMH393263:LMH393264 LCL393263:LCL393264 KSP393263:KSP393264 KIT393263:KIT393264 JYX393263:JYX393264 JPB393263:JPB393264 JFF393263:JFF393264 IVJ393263:IVJ393264 ILN393263:ILN393264 IBR393263:IBR393264 HRV393263:HRV393264 HHZ393263:HHZ393264 GYD393263:GYD393264 GOH393263:GOH393264 GEL393263:GEL393264 FUP393263:FUP393264 FKT393263:FKT393264 FAX393263:FAX393264 ERB393263:ERB393264 EHF393263:EHF393264 DXJ393263:DXJ393264 DNN393263:DNN393264 DDR393263:DDR393264 CTV393263:CTV393264 CJZ393263:CJZ393264 CAD393263:CAD393264 BQH393263:BQH393264 BGL393263:BGL393264 AWP393263:AWP393264 AMT393263:AMT393264 ACX393263:ACX393264 TB393263:TB393264 JF393263:JF393264 J393263:J393264 WVR327727:WVR327728 WLV327727:WLV327728 WBZ327727:WBZ327728 VSD327727:VSD327728 VIH327727:VIH327728 UYL327727:UYL327728 UOP327727:UOP327728 UET327727:UET327728 TUX327727:TUX327728 TLB327727:TLB327728 TBF327727:TBF327728 SRJ327727:SRJ327728 SHN327727:SHN327728 RXR327727:RXR327728 RNV327727:RNV327728 RDZ327727:RDZ327728 QUD327727:QUD327728 QKH327727:QKH327728 QAL327727:QAL327728 PQP327727:PQP327728 PGT327727:PGT327728 OWX327727:OWX327728 ONB327727:ONB327728 ODF327727:ODF327728 NTJ327727:NTJ327728 NJN327727:NJN327728 MZR327727:MZR327728 MPV327727:MPV327728 MFZ327727:MFZ327728 LWD327727:LWD327728 LMH327727:LMH327728 LCL327727:LCL327728 KSP327727:KSP327728 KIT327727:KIT327728 JYX327727:JYX327728 JPB327727:JPB327728 JFF327727:JFF327728 IVJ327727:IVJ327728 ILN327727:ILN327728 IBR327727:IBR327728 HRV327727:HRV327728 HHZ327727:HHZ327728 GYD327727:GYD327728 GOH327727:GOH327728 GEL327727:GEL327728 FUP327727:FUP327728 FKT327727:FKT327728 FAX327727:FAX327728 ERB327727:ERB327728 EHF327727:EHF327728 DXJ327727:DXJ327728 DNN327727:DNN327728 DDR327727:DDR327728 CTV327727:CTV327728 CJZ327727:CJZ327728 CAD327727:CAD327728 BQH327727:BQH327728 BGL327727:BGL327728 AWP327727:AWP327728 AMT327727:AMT327728 ACX327727:ACX327728 TB327727:TB327728 JF327727:JF327728 J327727:J327728 WVR262191:WVR262192 WLV262191:WLV262192 WBZ262191:WBZ262192 VSD262191:VSD262192 VIH262191:VIH262192 UYL262191:UYL262192 UOP262191:UOP262192 UET262191:UET262192 TUX262191:TUX262192 TLB262191:TLB262192 TBF262191:TBF262192 SRJ262191:SRJ262192 SHN262191:SHN262192 RXR262191:RXR262192 RNV262191:RNV262192 RDZ262191:RDZ262192 QUD262191:QUD262192 QKH262191:QKH262192 QAL262191:QAL262192 PQP262191:PQP262192 PGT262191:PGT262192 OWX262191:OWX262192 ONB262191:ONB262192 ODF262191:ODF262192 NTJ262191:NTJ262192 NJN262191:NJN262192 MZR262191:MZR262192 MPV262191:MPV262192 MFZ262191:MFZ262192 LWD262191:LWD262192 LMH262191:LMH262192 LCL262191:LCL262192 KSP262191:KSP262192 KIT262191:KIT262192 JYX262191:JYX262192 JPB262191:JPB262192 JFF262191:JFF262192 IVJ262191:IVJ262192 ILN262191:ILN262192 IBR262191:IBR262192 HRV262191:HRV262192 HHZ262191:HHZ262192 GYD262191:GYD262192 GOH262191:GOH262192 GEL262191:GEL262192 FUP262191:FUP262192 FKT262191:FKT262192 FAX262191:FAX262192 ERB262191:ERB262192 EHF262191:EHF262192 DXJ262191:DXJ262192 DNN262191:DNN262192 DDR262191:DDR262192 CTV262191:CTV262192 CJZ262191:CJZ262192 CAD262191:CAD262192 BQH262191:BQH262192 BGL262191:BGL262192 AWP262191:AWP262192 AMT262191:AMT262192 ACX262191:ACX262192 TB262191:TB262192 JF262191:JF262192 J262191:J262192 WVR196655:WVR196656 WLV196655:WLV196656 WBZ196655:WBZ196656 VSD196655:VSD196656 VIH196655:VIH196656 UYL196655:UYL196656 UOP196655:UOP196656 UET196655:UET196656 TUX196655:TUX196656 TLB196655:TLB196656 TBF196655:TBF196656 SRJ196655:SRJ196656 SHN196655:SHN196656 RXR196655:RXR196656 RNV196655:RNV196656 RDZ196655:RDZ196656 QUD196655:QUD196656 QKH196655:QKH196656 QAL196655:QAL196656 PQP196655:PQP196656 PGT196655:PGT196656 OWX196655:OWX196656 ONB196655:ONB196656 ODF196655:ODF196656 NTJ196655:NTJ196656 NJN196655:NJN196656 MZR196655:MZR196656 MPV196655:MPV196656 MFZ196655:MFZ196656 LWD196655:LWD196656 LMH196655:LMH196656 LCL196655:LCL196656 KSP196655:KSP196656 KIT196655:KIT196656 JYX196655:JYX196656 JPB196655:JPB196656 JFF196655:JFF196656 IVJ196655:IVJ196656 ILN196655:ILN196656 IBR196655:IBR196656 HRV196655:HRV196656 HHZ196655:HHZ196656 GYD196655:GYD196656 GOH196655:GOH196656 GEL196655:GEL196656 FUP196655:FUP196656 FKT196655:FKT196656 FAX196655:FAX196656 ERB196655:ERB196656 EHF196655:EHF196656 DXJ196655:DXJ196656 DNN196655:DNN196656 DDR196655:DDR196656 CTV196655:CTV196656 CJZ196655:CJZ196656 CAD196655:CAD196656 BQH196655:BQH196656 BGL196655:BGL196656 AWP196655:AWP196656 AMT196655:AMT196656 ACX196655:ACX196656 TB196655:TB196656 JF196655:JF196656 J196655:J196656 WVR131119:WVR131120 WLV131119:WLV131120 WBZ131119:WBZ131120 VSD131119:VSD131120 VIH131119:VIH131120 UYL131119:UYL131120 UOP131119:UOP131120 UET131119:UET131120 TUX131119:TUX131120 TLB131119:TLB131120 TBF131119:TBF131120 SRJ131119:SRJ131120 SHN131119:SHN131120 RXR131119:RXR131120 RNV131119:RNV131120 RDZ131119:RDZ131120 QUD131119:QUD131120 QKH131119:QKH131120 QAL131119:QAL131120 PQP131119:PQP131120 PGT131119:PGT131120 OWX131119:OWX131120 ONB131119:ONB131120 ODF131119:ODF131120 NTJ131119:NTJ131120 NJN131119:NJN131120 MZR131119:MZR131120 MPV131119:MPV131120 MFZ131119:MFZ131120 LWD131119:LWD131120 LMH131119:LMH131120 LCL131119:LCL131120 KSP131119:KSP131120 KIT131119:KIT131120 JYX131119:JYX131120 JPB131119:JPB131120 JFF131119:JFF131120 IVJ131119:IVJ131120 ILN131119:ILN131120 IBR131119:IBR131120 HRV131119:HRV131120 HHZ131119:HHZ131120 GYD131119:GYD131120 GOH131119:GOH131120 GEL131119:GEL131120 FUP131119:FUP131120 FKT131119:FKT131120 FAX131119:FAX131120 ERB131119:ERB131120 EHF131119:EHF131120 DXJ131119:DXJ131120 DNN131119:DNN131120 DDR131119:DDR131120 CTV131119:CTV131120 CJZ131119:CJZ131120 CAD131119:CAD131120 BQH131119:BQH131120 BGL131119:BGL131120 AWP131119:AWP131120 AMT131119:AMT131120 ACX131119:ACX131120 TB131119:TB131120 JF131119:JF131120 J131119:J131120 WVR65583:WVR65584 WLV65583:WLV65584 WBZ65583:WBZ65584 VSD65583:VSD65584 VIH65583:VIH65584 UYL65583:UYL65584 UOP65583:UOP65584 UET65583:UET65584 TUX65583:TUX65584 TLB65583:TLB65584 TBF65583:TBF65584 SRJ65583:SRJ65584 SHN65583:SHN65584 RXR65583:RXR65584 RNV65583:RNV65584 RDZ65583:RDZ65584 QUD65583:QUD65584 QKH65583:QKH65584 QAL65583:QAL65584 PQP65583:PQP65584 PGT65583:PGT65584 OWX65583:OWX65584 ONB65583:ONB65584 ODF65583:ODF65584 NTJ65583:NTJ65584 NJN65583:NJN65584 MZR65583:MZR65584 MPV65583:MPV65584 MFZ65583:MFZ65584 LWD65583:LWD65584 LMH65583:LMH65584 LCL65583:LCL65584 KSP65583:KSP65584 KIT65583:KIT65584 JYX65583:JYX65584 JPB65583:JPB65584 JFF65583:JFF65584 IVJ65583:IVJ65584 ILN65583:ILN65584 IBR65583:IBR65584 HRV65583:HRV65584 HHZ65583:HHZ65584 GYD65583:GYD65584 GOH65583:GOH65584 GEL65583:GEL65584 FUP65583:FUP65584 FKT65583:FKT65584 FAX65583:FAX65584 ERB65583:ERB65584 EHF65583:EHF65584 DXJ65583:DXJ65584 DNN65583:DNN65584 DDR65583:DDR65584 CTV65583:CTV65584 CJZ65583:CJZ65584 CAD65583:CAD65584 BQH65583:BQH65584 BGL65583:BGL65584 AWP65583:AWP65584 AMT65583:AMT65584 ACX65583:ACX65584 TB65583:TB65584 JF65583:JF65584 J65583:J65584 WVR42:WVR43 WLV42:WLV43 WBZ42:WBZ43 VSD42:VSD43 VIH42:VIH43 UYL42:UYL43 UOP42:UOP43 UET42:UET43 TUX42:TUX43 TLB42:TLB43 TBF42:TBF43 SRJ42:SRJ43 SHN42:SHN43 RXR42:RXR43 RNV42:RNV43 RDZ42:RDZ43 QUD42:QUD43 QKH42:QKH43 QAL42:QAL43 PQP42:PQP43 PGT42:PGT43 OWX42:OWX43 ONB42:ONB43 ODF42:ODF43 NTJ42:NTJ43 NJN42:NJN43 MZR42:MZR43 MPV42:MPV43 MFZ42:MFZ43 LWD42:LWD43 LMH42:LMH43 LCL42:LCL43 KSP42:KSP43 KIT42:KIT43 JYX42:JYX43 JPB42:JPB43 JFF42:JFF43 IVJ42:IVJ43 ILN42:ILN43 IBR42:IBR43 HRV42:HRV43 HHZ42:HHZ43 GYD42:GYD43 GOH42:GOH43 GEL42:GEL43 FUP42:FUP43 FKT42:FKT43 FAX42:FAX43 ERB42:ERB43 EHF42:EHF43 DXJ42:DXJ43 DNN42:DNN43 DDR42:DDR43 CTV42:CTV43 CJZ42:CJZ43 CAD42:CAD43 BQH42:BQH43 BGL42:BGL43 AWP42:AWP43 AMT42:AMT43 ACX42:ACX43 TB42:TB43 JF42:JF43">
      <formula1>$R$31:$S$31</formula1>
    </dataValidation>
    <dataValidation type="list" allowBlank="1" showInputMessage="1" showErrorMessage="1" sqref="JE74 WVQ983116 WLU983116 WBY983116 VSC983116 VIG983116 UYK983116 UOO983116 UES983116 TUW983116 TLA983116 TBE983116 SRI983116 SHM983116 RXQ983116 RNU983116 RDY983116 QUC983116 QKG983116 QAK983116 PQO983116 PGS983116 OWW983116 ONA983116 ODE983116 NTI983116 NJM983116 MZQ983116 MPU983116 MFY983116 LWC983116 LMG983116 LCK983116 KSO983116 KIS983116 JYW983116 JPA983116 JFE983116 IVI983116 ILM983116 IBQ983116 HRU983116 HHY983116 GYC983116 GOG983116 GEK983116 FUO983116 FKS983116 FAW983116 ERA983116 EHE983116 DXI983116 DNM983116 DDQ983116 CTU983116 CJY983116 CAC983116 BQG983116 BGK983116 AWO983116 AMS983116 ACW983116 TA983116 JE983116 I983116 WVQ917580 WLU917580 WBY917580 VSC917580 VIG917580 UYK917580 UOO917580 UES917580 TUW917580 TLA917580 TBE917580 SRI917580 SHM917580 RXQ917580 RNU917580 RDY917580 QUC917580 QKG917580 QAK917580 PQO917580 PGS917580 OWW917580 ONA917580 ODE917580 NTI917580 NJM917580 MZQ917580 MPU917580 MFY917580 LWC917580 LMG917580 LCK917580 KSO917580 KIS917580 JYW917580 JPA917580 JFE917580 IVI917580 ILM917580 IBQ917580 HRU917580 HHY917580 GYC917580 GOG917580 GEK917580 FUO917580 FKS917580 FAW917580 ERA917580 EHE917580 DXI917580 DNM917580 DDQ917580 CTU917580 CJY917580 CAC917580 BQG917580 BGK917580 AWO917580 AMS917580 ACW917580 TA917580 JE917580 I917580 WVQ852044 WLU852044 WBY852044 VSC852044 VIG852044 UYK852044 UOO852044 UES852044 TUW852044 TLA852044 TBE852044 SRI852044 SHM852044 RXQ852044 RNU852044 RDY852044 QUC852044 QKG852044 QAK852044 PQO852044 PGS852044 OWW852044 ONA852044 ODE852044 NTI852044 NJM852044 MZQ852044 MPU852044 MFY852044 LWC852044 LMG852044 LCK852044 KSO852044 KIS852044 JYW852044 JPA852044 JFE852044 IVI852044 ILM852044 IBQ852044 HRU852044 HHY852044 GYC852044 GOG852044 GEK852044 FUO852044 FKS852044 FAW852044 ERA852044 EHE852044 DXI852044 DNM852044 DDQ852044 CTU852044 CJY852044 CAC852044 BQG852044 BGK852044 AWO852044 AMS852044 ACW852044 TA852044 JE852044 I852044 WVQ786508 WLU786508 WBY786508 VSC786508 VIG786508 UYK786508 UOO786508 UES786508 TUW786508 TLA786508 TBE786508 SRI786508 SHM786508 RXQ786508 RNU786508 RDY786508 QUC786508 QKG786508 QAK786508 PQO786508 PGS786508 OWW786508 ONA786508 ODE786508 NTI786508 NJM786508 MZQ786508 MPU786508 MFY786508 LWC786508 LMG786508 LCK786508 KSO786508 KIS786508 JYW786508 JPA786508 JFE786508 IVI786508 ILM786508 IBQ786508 HRU786508 HHY786508 GYC786508 GOG786508 GEK786508 FUO786508 FKS786508 FAW786508 ERA786508 EHE786508 DXI786508 DNM786508 DDQ786508 CTU786508 CJY786508 CAC786508 BQG786508 BGK786508 AWO786508 AMS786508 ACW786508 TA786508 JE786508 I786508 WVQ720972 WLU720972 WBY720972 VSC720972 VIG720972 UYK720972 UOO720972 UES720972 TUW720972 TLA720972 TBE720972 SRI720972 SHM720972 RXQ720972 RNU720972 RDY720972 QUC720972 QKG720972 QAK720972 PQO720972 PGS720972 OWW720972 ONA720972 ODE720972 NTI720972 NJM720972 MZQ720972 MPU720972 MFY720972 LWC720972 LMG720972 LCK720972 KSO720972 KIS720972 JYW720972 JPA720972 JFE720972 IVI720972 ILM720972 IBQ720972 HRU720972 HHY720972 GYC720972 GOG720972 GEK720972 FUO720972 FKS720972 FAW720972 ERA720972 EHE720972 DXI720972 DNM720972 DDQ720972 CTU720972 CJY720972 CAC720972 BQG720972 BGK720972 AWO720972 AMS720972 ACW720972 TA720972 JE720972 I720972 WVQ655436 WLU655436 WBY655436 VSC655436 VIG655436 UYK655436 UOO655436 UES655436 TUW655436 TLA655436 TBE655436 SRI655436 SHM655436 RXQ655436 RNU655436 RDY655436 QUC655436 QKG655436 QAK655436 PQO655436 PGS655436 OWW655436 ONA655436 ODE655436 NTI655436 NJM655436 MZQ655436 MPU655436 MFY655436 LWC655436 LMG655436 LCK655436 KSO655436 KIS655436 JYW655436 JPA655436 JFE655436 IVI655436 ILM655436 IBQ655436 HRU655436 HHY655436 GYC655436 GOG655436 GEK655436 FUO655436 FKS655436 FAW655436 ERA655436 EHE655436 DXI655436 DNM655436 DDQ655436 CTU655436 CJY655436 CAC655436 BQG655436 BGK655436 AWO655436 AMS655436 ACW655436 TA655436 JE655436 I655436 WVQ589900 WLU589900 WBY589900 VSC589900 VIG589900 UYK589900 UOO589900 UES589900 TUW589900 TLA589900 TBE589900 SRI589900 SHM589900 RXQ589900 RNU589900 RDY589900 QUC589900 QKG589900 QAK589900 PQO589900 PGS589900 OWW589900 ONA589900 ODE589900 NTI589900 NJM589900 MZQ589900 MPU589900 MFY589900 LWC589900 LMG589900 LCK589900 KSO589900 KIS589900 JYW589900 JPA589900 JFE589900 IVI589900 ILM589900 IBQ589900 HRU589900 HHY589900 GYC589900 GOG589900 GEK589900 FUO589900 FKS589900 FAW589900 ERA589900 EHE589900 DXI589900 DNM589900 DDQ589900 CTU589900 CJY589900 CAC589900 BQG589900 BGK589900 AWO589900 AMS589900 ACW589900 TA589900 JE589900 I589900 WVQ524364 WLU524364 WBY524364 VSC524364 VIG524364 UYK524364 UOO524364 UES524364 TUW524364 TLA524364 TBE524364 SRI524364 SHM524364 RXQ524364 RNU524364 RDY524364 QUC524364 QKG524364 QAK524364 PQO524364 PGS524364 OWW524364 ONA524364 ODE524364 NTI524364 NJM524364 MZQ524364 MPU524364 MFY524364 LWC524364 LMG524364 LCK524364 KSO524364 KIS524364 JYW524364 JPA524364 JFE524364 IVI524364 ILM524364 IBQ524364 HRU524364 HHY524364 GYC524364 GOG524364 GEK524364 FUO524364 FKS524364 FAW524364 ERA524364 EHE524364 DXI524364 DNM524364 DDQ524364 CTU524364 CJY524364 CAC524364 BQG524364 BGK524364 AWO524364 AMS524364 ACW524364 TA524364 JE524364 I524364 WVQ458828 WLU458828 WBY458828 VSC458828 VIG458828 UYK458828 UOO458828 UES458828 TUW458828 TLA458828 TBE458828 SRI458828 SHM458828 RXQ458828 RNU458828 RDY458828 QUC458828 QKG458828 QAK458828 PQO458828 PGS458828 OWW458828 ONA458828 ODE458828 NTI458828 NJM458828 MZQ458828 MPU458828 MFY458828 LWC458828 LMG458828 LCK458828 KSO458828 KIS458828 JYW458828 JPA458828 JFE458828 IVI458828 ILM458828 IBQ458828 HRU458828 HHY458828 GYC458828 GOG458828 GEK458828 FUO458828 FKS458828 FAW458828 ERA458828 EHE458828 DXI458828 DNM458828 DDQ458828 CTU458828 CJY458828 CAC458828 BQG458828 BGK458828 AWO458828 AMS458828 ACW458828 TA458828 JE458828 I458828 WVQ393292 WLU393292 WBY393292 VSC393292 VIG393292 UYK393292 UOO393292 UES393292 TUW393292 TLA393292 TBE393292 SRI393292 SHM393292 RXQ393292 RNU393292 RDY393292 QUC393292 QKG393292 QAK393292 PQO393292 PGS393292 OWW393292 ONA393292 ODE393292 NTI393292 NJM393292 MZQ393292 MPU393292 MFY393292 LWC393292 LMG393292 LCK393292 KSO393292 KIS393292 JYW393292 JPA393292 JFE393292 IVI393292 ILM393292 IBQ393292 HRU393292 HHY393292 GYC393292 GOG393292 GEK393292 FUO393292 FKS393292 FAW393292 ERA393292 EHE393292 DXI393292 DNM393292 DDQ393292 CTU393292 CJY393292 CAC393292 BQG393292 BGK393292 AWO393292 AMS393292 ACW393292 TA393292 JE393292 I393292 WVQ327756 WLU327756 WBY327756 VSC327756 VIG327756 UYK327756 UOO327756 UES327756 TUW327756 TLA327756 TBE327756 SRI327756 SHM327756 RXQ327756 RNU327756 RDY327756 QUC327756 QKG327756 QAK327756 PQO327756 PGS327756 OWW327756 ONA327756 ODE327756 NTI327756 NJM327756 MZQ327756 MPU327756 MFY327756 LWC327756 LMG327756 LCK327756 KSO327756 KIS327756 JYW327756 JPA327756 JFE327756 IVI327756 ILM327756 IBQ327756 HRU327756 HHY327756 GYC327756 GOG327756 GEK327756 FUO327756 FKS327756 FAW327756 ERA327756 EHE327756 DXI327756 DNM327756 DDQ327756 CTU327756 CJY327756 CAC327756 BQG327756 BGK327756 AWO327756 AMS327756 ACW327756 TA327756 JE327756 I327756 WVQ262220 WLU262220 WBY262220 VSC262220 VIG262220 UYK262220 UOO262220 UES262220 TUW262220 TLA262220 TBE262220 SRI262220 SHM262220 RXQ262220 RNU262220 RDY262220 QUC262220 QKG262220 QAK262220 PQO262220 PGS262220 OWW262220 ONA262220 ODE262220 NTI262220 NJM262220 MZQ262220 MPU262220 MFY262220 LWC262220 LMG262220 LCK262220 KSO262220 KIS262220 JYW262220 JPA262220 JFE262220 IVI262220 ILM262220 IBQ262220 HRU262220 HHY262220 GYC262220 GOG262220 GEK262220 FUO262220 FKS262220 FAW262220 ERA262220 EHE262220 DXI262220 DNM262220 DDQ262220 CTU262220 CJY262220 CAC262220 BQG262220 BGK262220 AWO262220 AMS262220 ACW262220 TA262220 JE262220 I262220 WVQ196684 WLU196684 WBY196684 VSC196684 VIG196684 UYK196684 UOO196684 UES196684 TUW196684 TLA196684 TBE196684 SRI196684 SHM196684 RXQ196684 RNU196684 RDY196684 QUC196684 QKG196684 QAK196684 PQO196684 PGS196684 OWW196684 ONA196684 ODE196684 NTI196684 NJM196684 MZQ196684 MPU196684 MFY196684 LWC196684 LMG196684 LCK196684 KSO196684 KIS196684 JYW196684 JPA196684 JFE196684 IVI196684 ILM196684 IBQ196684 HRU196684 HHY196684 GYC196684 GOG196684 GEK196684 FUO196684 FKS196684 FAW196684 ERA196684 EHE196684 DXI196684 DNM196684 DDQ196684 CTU196684 CJY196684 CAC196684 BQG196684 BGK196684 AWO196684 AMS196684 ACW196684 TA196684 JE196684 I196684 WVQ131148 WLU131148 WBY131148 VSC131148 VIG131148 UYK131148 UOO131148 UES131148 TUW131148 TLA131148 TBE131148 SRI131148 SHM131148 RXQ131148 RNU131148 RDY131148 QUC131148 QKG131148 QAK131148 PQO131148 PGS131148 OWW131148 ONA131148 ODE131148 NTI131148 NJM131148 MZQ131148 MPU131148 MFY131148 LWC131148 LMG131148 LCK131148 KSO131148 KIS131148 JYW131148 JPA131148 JFE131148 IVI131148 ILM131148 IBQ131148 HRU131148 HHY131148 GYC131148 GOG131148 GEK131148 FUO131148 FKS131148 FAW131148 ERA131148 EHE131148 DXI131148 DNM131148 DDQ131148 CTU131148 CJY131148 CAC131148 BQG131148 BGK131148 AWO131148 AMS131148 ACW131148 TA131148 JE131148 I131148 WVQ65612 WLU65612 WBY65612 VSC65612 VIG65612 UYK65612 UOO65612 UES65612 TUW65612 TLA65612 TBE65612 SRI65612 SHM65612 RXQ65612 RNU65612 RDY65612 QUC65612 QKG65612 QAK65612 PQO65612 PGS65612 OWW65612 ONA65612 ODE65612 NTI65612 NJM65612 MZQ65612 MPU65612 MFY65612 LWC65612 LMG65612 LCK65612 KSO65612 KIS65612 JYW65612 JPA65612 JFE65612 IVI65612 ILM65612 IBQ65612 HRU65612 HHY65612 GYC65612 GOG65612 GEK65612 FUO65612 FKS65612 FAW65612 ERA65612 EHE65612 DXI65612 DNM65612 DDQ65612 CTU65612 CJY65612 CAC65612 BQG65612 BGK65612 AWO65612 AMS65612 ACW65612 TA65612 JE65612 I65612 WVQ74 WLU74 WBY74 VSC74 VIG74 UYK74 UOO74 UES74 TUW74 TLA74 TBE74 SRI74 SHM74 RXQ74 RNU74 RDY74 QUC74 QKG74 QAK74 PQO74 PGS74 OWW74 ONA74 ODE74 NTI74 NJM74 MZQ74 MPU74 MFY74 LWC74 LMG74 LCK74 KSO74 KIS74 JYW74 JPA74 JFE74 IVI74 ILM74 IBQ74 HRU74 HHY74 GYC74 GOG74 GEK74 FUO74 FKS74 FAW74 ERA74 EHE74 DXI74 DNM74 DDQ74 CTU74 CJY74 CAC74 BQG74 BGK74 AWO74 AMS74 ACW74 TA74">
      <formula1>$N$74</formula1>
    </dataValidation>
    <dataValidation type="list" allowBlank="1" showInputMessage="1" showErrorMessage="1" sqref="WVP983094 JD51 SZ51 ACV51 AMR51 AWN51 BGJ51 BQF51 CAB51 CJX51 CTT51 DDP51 DNL51 DXH51 EHD51 EQZ51 FAV51 FKR51 FUN51 GEJ51 GOF51 GYB51 HHX51 HRT51 IBP51 ILL51 IVH51 JFD51 JOZ51 JYV51 KIR51 KSN51 LCJ51 LMF51 LWB51 MFX51 MPT51 MZP51 NJL51 NTH51 ODD51 OMZ51 OWV51 PGR51 PQN51 QAJ51 QKF51 QUB51 RDX51 RNT51 RXP51 SHL51 SRH51 TBD51 TKZ51 TUV51 UER51 UON51 UYJ51 VIF51 VSB51 WBX51 WLT51 WVP51 H65590 JD65590 SZ65590 ACV65590 AMR65590 AWN65590 BGJ65590 BQF65590 CAB65590 CJX65590 CTT65590 DDP65590 DNL65590 DXH65590 EHD65590 EQZ65590 FAV65590 FKR65590 FUN65590 GEJ65590 GOF65590 GYB65590 HHX65590 HRT65590 IBP65590 ILL65590 IVH65590 JFD65590 JOZ65590 JYV65590 KIR65590 KSN65590 LCJ65590 LMF65590 LWB65590 MFX65590 MPT65590 MZP65590 NJL65590 NTH65590 ODD65590 OMZ65590 OWV65590 PGR65590 PQN65590 QAJ65590 QKF65590 QUB65590 RDX65590 RNT65590 RXP65590 SHL65590 SRH65590 TBD65590 TKZ65590 TUV65590 UER65590 UON65590 UYJ65590 VIF65590 VSB65590 WBX65590 WLT65590 WVP65590 H131126 JD131126 SZ131126 ACV131126 AMR131126 AWN131126 BGJ131126 BQF131126 CAB131126 CJX131126 CTT131126 DDP131126 DNL131126 DXH131126 EHD131126 EQZ131126 FAV131126 FKR131126 FUN131126 GEJ131126 GOF131126 GYB131126 HHX131126 HRT131126 IBP131126 ILL131126 IVH131126 JFD131126 JOZ131126 JYV131126 KIR131126 KSN131126 LCJ131126 LMF131126 LWB131126 MFX131126 MPT131126 MZP131126 NJL131126 NTH131126 ODD131126 OMZ131126 OWV131126 PGR131126 PQN131126 QAJ131126 QKF131126 QUB131126 RDX131126 RNT131126 RXP131126 SHL131126 SRH131126 TBD131126 TKZ131126 TUV131126 UER131126 UON131126 UYJ131126 VIF131126 VSB131126 WBX131126 WLT131126 WVP131126 H196662 JD196662 SZ196662 ACV196662 AMR196662 AWN196662 BGJ196662 BQF196662 CAB196662 CJX196662 CTT196662 DDP196662 DNL196662 DXH196662 EHD196662 EQZ196662 FAV196662 FKR196662 FUN196662 GEJ196662 GOF196662 GYB196662 HHX196662 HRT196662 IBP196662 ILL196662 IVH196662 JFD196662 JOZ196662 JYV196662 KIR196662 KSN196662 LCJ196662 LMF196662 LWB196662 MFX196662 MPT196662 MZP196662 NJL196662 NTH196662 ODD196662 OMZ196662 OWV196662 PGR196662 PQN196662 QAJ196662 QKF196662 QUB196662 RDX196662 RNT196662 RXP196662 SHL196662 SRH196662 TBD196662 TKZ196662 TUV196662 UER196662 UON196662 UYJ196662 VIF196662 VSB196662 WBX196662 WLT196662 WVP196662 H262198 JD262198 SZ262198 ACV262198 AMR262198 AWN262198 BGJ262198 BQF262198 CAB262198 CJX262198 CTT262198 DDP262198 DNL262198 DXH262198 EHD262198 EQZ262198 FAV262198 FKR262198 FUN262198 GEJ262198 GOF262198 GYB262198 HHX262198 HRT262198 IBP262198 ILL262198 IVH262198 JFD262198 JOZ262198 JYV262198 KIR262198 KSN262198 LCJ262198 LMF262198 LWB262198 MFX262198 MPT262198 MZP262198 NJL262198 NTH262198 ODD262198 OMZ262198 OWV262198 PGR262198 PQN262198 QAJ262198 QKF262198 QUB262198 RDX262198 RNT262198 RXP262198 SHL262198 SRH262198 TBD262198 TKZ262198 TUV262198 UER262198 UON262198 UYJ262198 VIF262198 VSB262198 WBX262198 WLT262198 WVP262198 H327734 JD327734 SZ327734 ACV327734 AMR327734 AWN327734 BGJ327734 BQF327734 CAB327734 CJX327734 CTT327734 DDP327734 DNL327734 DXH327734 EHD327734 EQZ327734 FAV327734 FKR327734 FUN327734 GEJ327734 GOF327734 GYB327734 HHX327734 HRT327734 IBP327734 ILL327734 IVH327734 JFD327734 JOZ327734 JYV327734 KIR327734 KSN327734 LCJ327734 LMF327734 LWB327734 MFX327734 MPT327734 MZP327734 NJL327734 NTH327734 ODD327734 OMZ327734 OWV327734 PGR327734 PQN327734 QAJ327734 QKF327734 QUB327734 RDX327734 RNT327734 RXP327734 SHL327734 SRH327734 TBD327734 TKZ327734 TUV327734 UER327734 UON327734 UYJ327734 VIF327734 VSB327734 WBX327734 WLT327734 WVP327734 H393270 JD393270 SZ393270 ACV393270 AMR393270 AWN393270 BGJ393270 BQF393270 CAB393270 CJX393270 CTT393270 DDP393270 DNL393270 DXH393270 EHD393270 EQZ393270 FAV393270 FKR393270 FUN393270 GEJ393270 GOF393270 GYB393270 HHX393270 HRT393270 IBP393270 ILL393270 IVH393270 JFD393270 JOZ393270 JYV393270 KIR393270 KSN393270 LCJ393270 LMF393270 LWB393270 MFX393270 MPT393270 MZP393270 NJL393270 NTH393270 ODD393270 OMZ393270 OWV393270 PGR393270 PQN393270 QAJ393270 QKF393270 QUB393270 RDX393270 RNT393270 RXP393270 SHL393270 SRH393270 TBD393270 TKZ393270 TUV393270 UER393270 UON393270 UYJ393270 VIF393270 VSB393270 WBX393270 WLT393270 WVP393270 H458806 JD458806 SZ458806 ACV458806 AMR458806 AWN458806 BGJ458806 BQF458806 CAB458806 CJX458806 CTT458806 DDP458806 DNL458806 DXH458806 EHD458806 EQZ458806 FAV458806 FKR458806 FUN458806 GEJ458806 GOF458806 GYB458806 HHX458806 HRT458806 IBP458806 ILL458806 IVH458806 JFD458806 JOZ458806 JYV458806 KIR458806 KSN458806 LCJ458806 LMF458806 LWB458806 MFX458806 MPT458806 MZP458806 NJL458806 NTH458806 ODD458806 OMZ458806 OWV458806 PGR458806 PQN458806 QAJ458806 QKF458806 QUB458806 RDX458806 RNT458806 RXP458806 SHL458806 SRH458806 TBD458806 TKZ458806 TUV458806 UER458806 UON458806 UYJ458806 VIF458806 VSB458806 WBX458806 WLT458806 WVP458806 H524342 JD524342 SZ524342 ACV524342 AMR524342 AWN524342 BGJ524342 BQF524342 CAB524342 CJX524342 CTT524342 DDP524342 DNL524342 DXH524342 EHD524342 EQZ524342 FAV524342 FKR524342 FUN524342 GEJ524342 GOF524342 GYB524342 HHX524342 HRT524342 IBP524342 ILL524342 IVH524342 JFD524342 JOZ524342 JYV524342 KIR524342 KSN524342 LCJ524342 LMF524342 LWB524342 MFX524342 MPT524342 MZP524342 NJL524342 NTH524342 ODD524342 OMZ524342 OWV524342 PGR524342 PQN524342 QAJ524342 QKF524342 QUB524342 RDX524342 RNT524342 RXP524342 SHL524342 SRH524342 TBD524342 TKZ524342 TUV524342 UER524342 UON524342 UYJ524342 VIF524342 VSB524342 WBX524342 WLT524342 WVP524342 H589878 JD589878 SZ589878 ACV589878 AMR589878 AWN589878 BGJ589878 BQF589878 CAB589878 CJX589878 CTT589878 DDP589878 DNL589878 DXH589878 EHD589878 EQZ589878 FAV589878 FKR589878 FUN589878 GEJ589878 GOF589878 GYB589878 HHX589878 HRT589878 IBP589878 ILL589878 IVH589878 JFD589878 JOZ589878 JYV589878 KIR589878 KSN589878 LCJ589878 LMF589878 LWB589878 MFX589878 MPT589878 MZP589878 NJL589878 NTH589878 ODD589878 OMZ589878 OWV589878 PGR589878 PQN589878 QAJ589878 QKF589878 QUB589878 RDX589878 RNT589878 RXP589878 SHL589878 SRH589878 TBD589878 TKZ589878 TUV589878 UER589878 UON589878 UYJ589878 VIF589878 VSB589878 WBX589878 WLT589878 WVP589878 H655414 JD655414 SZ655414 ACV655414 AMR655414 AWN655414 BGJ655414 BQF655414 CAB655414 CJX655414 CTT655414 DDP655414 DNL655414 DXH655414 EHD655414 EQZ655414 FAV655414 FKR655414 FUN655414 GEJ655414 GOF655414 GYB655414 HHX655414 HRT655414 IBP655414 ILL655414 IVH655414 JFD655414 JOZ655414 JYV655414 KIR655414 KSN655414 LCJ655414 LMF655414 LWB655414 MFX655414 MPT655414 MZP655414 NJL655414 NTH655414 ODD655414 OMZ655414 OWV655414 PGR655414 PQN655414 QAJ655414 QKF655414 QUB655414 RDX655414 RNT655414 RXP655414 SHL655414 SRH655414 TBD655414 TKZ655414 TUV655414 UER655414 UON655414 UYJ655414 VIF655414 VSB655414 WBX655414 WLT655414 WVP655414 H720950 JD720950 SZ720950 ACV720950 AMR720950 AWN720950 BGJ720950 BQF720950 CAB720950 CJX720950 CTT720950 DDP720950 DNL720950 DXH720950 EHD720950 EQZ720950 FAV720950 FKR720950 FUN720950 GEJ720950 GOF720950 GYB720950 HHX720950 HRT720950 IBP720950 ILL720950 IVH720950 JFD720950 JOZ720950 JYV720950 KIR720950 KSN720950 LCJ720950 LMF720950 LWB720950 MFX720950 MPT720950 MZP720950 NJL720950 NTH720950 ODD720950 OMZ720950 OWV720950 PGR720950 PQN720950 QAJ720950 QKF720950 QUB720950 RDX720950 RNT720950 RXP720950 SHL720950 SRH720950 TBD720950 TKZ720950 TUV720950 UER720950 UON720950 UYJ720950 VIF720950 VSB720950 WBX720950 WLT720950 WVP720950 H786486 JD786486 SZ786486 ACV786486 AMR786486 AWN786486 BGJ786486 BQF786486 CAB786486 CJX786486 CTT786486 DDP786486 DNL786486 DXH786486 EHD786486 EQZ786486 FAV786486 FKR786486 FUN786486 GEJ786486 GOF786486 GYB786486 HHX786486 HRT786486 IBP786486 ILL786486 IVH786486 JFD786486 JOZ786486 JYV786486 KIR786486 KSN786486 LCJ786486 LMF786486 LWB786486 MFX786486 MPT786486 MZP786486 NJL786486 NTH786486 ODD786486 OMZ786486 OWV786486 PGR786486 PQN786486 QAJ786486 QKF786486 QUB786486 RDX786486 RNT786486 RXP786486 SHL786486 SRH786486 TBD786486 TKZ786486 TUV786486 UER786486 UON786486 UYJ786486 VIF786486 VSB786486 WBX786486 WLT786486 WVP786486 H852022 JD852022 SZ852022 ACV852022 AMR852022 AWN852022 BGJ852022 BQF852022 CAB852022 CJX852022 CTT852022 DDP852022 DNL852022 DXH852022 EHD852022 EQZ852022 FAV852022 FKR852022 FUN852022 GEJ852022 GOF852022 GYB852022 HHX852022 HRT852022 IBP852022 ILL852022 IVH852022 JFD852022 JOZ852022 JYV852022 KIR852022 KSN852022 LCJ852022 LMF852022 LWB852022 MFX852022 MPT852022 MZP852022 NJL852022 NTH852022 ODD852022 OMZ852022 OWV852022 PGR852022 PQN852022 QAJ852022 QKF852022 QUB852022 RDX852022 RNT852022 RXP852022 SHL852022 SRH852022 TBD852022 TKZ852022 TUV852022 UER852022 UON852022 UYJ852022 VIF852022 VSB852022 WBX852022 WLT852022 WVP852022 H917558 JD917558 SZ917558 ACV917558 AMR917558 AWN917558 BGJ917558 BQF917558 CAB917558 CJX917558 CTT917558 DDP917558 DNL917558 DXH917558 EHD917558 EQZ917558 FAV917558 FKR917558 FUN917558 GEJ917558 GOF917558 GYB917558 HHX917558 HRT917558 IBP917558 ILL917558 IVH917558 JFD917558 JOZ917558 JYV917558 KIR917558 KSN917558 LCJ917558 LMF917558 LWB917558 MFX917558 MPT917558 MZP917558 NJL917558 NTH917558 ODD917558 OMZ917558 OWV917558 PGR917558 PQN917558 QAJ917558 QKF917558 QUB917558 RDX917558 RNT917558 RXP917558 SHL917558 SRH917558 TBD917558 TKZ917558 TUV917558 UER917558 UON917558 UYJ917558 VIF917558 VSB917558 WBX917558 WLT917558 WVP917558 H983094 JD983094 SZ983094 ACV983094 AMR983094 AWN983094 BGJ983094 BQF983094 CAB983094 CJX983094 CTT983094 DDP983094 DNL983094 DXH983094 EHD983094 EQZ983094 FAV983094 FKR983094 FUN983094 GEJ983094 GOF983094 GYB983094 HHX983094 HRT983094 IBP983094 ILL983094 IVH983094 JFD983094 JOZ983094 JYV983094 KIR983094 KSN983094 LCJ983094 LMF983094 LWB983094 MFX983094 MPT983094 MZP983094 NJL983094 NTH983094 ODD983094 OMZ983094 OWV983094 PGR983094 PQN983094 QAJ983094 QKF983094 QUB983094 RDX983094 RNT983094 RXP983094 SHL983094 SRH983094 TBD983094 TKZ983094 TUV983094 UER983094 UON983094 UYJ983094 VIF983094 VSB983094 WBX983094 WLT983094">
      <formula1>$M$51:$U$51</formula1>
    </dataValidation>
    <dataValidation allowBlank="1" showInputMessage="1" showErrorMessage="1" sqref="H32:H33 H35:H40 H42:H43 I75:I78 I92:I100"/>
  </dataValidations>
  <pageMargins left="0.39370078740157483" right="0.39370078740157483" top="0.23622047244094491" bottom="0.43307086614173229" header="0.39370078740157483" footer="0.19685039370078741"/>
  <pageSetup paperSize="9" scale="68" fitToHeight="0" orientation="portrait" useFirstPageNumber="1" r:id="rId1"/>
  <headerFooter differentFirst="1">
    <oddFooter>&amp;CSeite &amp;P/&amp;N</oddFooter>
    <firstFooter>&amp;LFormularstand: 18.09.2014</firstFooter>
  </headerFooter>
  <rowBreaks count="2" manualBreakCount="2">
    <brk id="45" max="16383" man="1"/>
    <brk id="84" max="16383" man="1"/>
  </rowBreaks>
  <ignoredErrors>
    <ignoredError sqref="H41 I73 F22 F25"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2:G36"/>
  <sheetViews>
    <sheetView workbookViewId="0">
      <selection activeCell="B13" sqref="B13"/>
    </sheetView>
  </sheetViews>
  <sheetFormatPr baseColWidth="10" defaultRowHeight="12.75" x14ac:dyDescent="0.2"/>
  <cols>
    <col min="1" max="1" width="4.375" style="7" customWidth="1"/>
    <col min="2" max="2" width="50.125" style="7" customWidth="1"/>
    <col min="3" max="3" width="13.75" style="7" customWidth="1"/>
    <col min="4" max="4" width="13.25" style="7" customWidth="1"/>
    <col min="5" max="5" width="11.5" style="7" bestFit="1" customWidth="1"/>
    <col min="6" max="256" width="11" style="7"/>
    <col min="257" max="257" width="4.375" style="7" customWidth="1"/>
    <col min="258" max="258" width="50.125" style="7" customWidth="1"/>
    <col min="259" max="259" width="13.75" style="7" customWidth="1"/>
    <col min="260" max="260" width="13.25" style="7" customWidth="1"/>
    <col min="261" max="261" width="11.5" style="7" bestFit="1" customWidth="1"/>
    <col min="262" max="512" width="11" style="7"/>
    <col min="513" max="513" width="4.375" style="7" customWidth="1"/>
    <col min="514" max="514" width="50.125" style="7" customWidth="1"/>
    <col min="515" max="515" width="13.75" style="7" customWidth="1"/>
    <col min="516" max="516" width="13.25" style="7" customWidth="1"/>
    <col min="517" max="517" width="11.5" style="7" bestFit="1" customWidth="1"/>
    <col min="518" max="768" width="11" style="7"/>
    <col min="769" max="769" width="4.375" style="7" customWidth="1"/>
    <col min="770" max="770" width="50.125" style="7" customWidth="1"/>
    <col min="771" max="771" width="13.75" style="7" customWidth="1"/>
    <col min="772" max="772" width="13.25" style="7" customWidth="1"/>
    <col min="773" max="773" width="11.5" style="7" bestFit="1" customWidth="1"/>
    <col min="774" max="1024" width="11" style="7"/>
    <col min="1025" max="1025" width="4.375" style="7" customWidth="1"/>
    <col min="1026" max="1026" width="50.125" style="7" customWidth="1"/>
    <col min="1027" max="1027" width="13.75" style="7" customWidth="1"/>
    <col min="1028" max="1028" width="13.25" style="7" customWidth="1"/>
    <col min="1029" max="1029" width="11.5" style="7" bestFit="1" customWidth="1"/>
    <col min="1030" max="1280" width="11" style="7"/>
    <col min="1281" max="1281" width="4.375" style="7" customWidth="1"/>
    <col min="1282" max="1282" width="50.125" style="7" customWidth="1"/>
    <col min="1283" max="1283" width="13.75" style="7" customWidth="1"/>
    <col min="1284" max="1284" width="13.25" style="7" customWidth="1"/>
    <col min="1285" max="1285" width="11.5" style="7" bestFit="1" customWidth="1"/>
    <col min="1286" max="1536" width="11" style="7"/>
    <col min="1537" max="1537" width="4.375" style="7" customWidth="1"/>
    <col min="1538" max="1538" width="50.125" style="7" customWidth="1"/>
    <col min="1539" max="1539" width="13.75" style="7" customWidth="1"/>
    <col min="1540" max="1540" width="13.25" style="7" customWidth="1"/>
    <col min="1541" max="1541" width="11.5" style="7" bestFit="1" customWidth="1"/>
    <col min="1542" max="1792" width="11" style="7"/>
    <col min="1793" max="1793" width="4.375" style="7" customWidth="1"/>
    <col min="1794" max="1794" width="50.125" style="7" customWidth="1"/>
    <col min="1795" max="1795" width="13.75" style="7" customWidth="1"/>
    <col min="1796" max="1796" width="13.25" style="7" customWidth="1"/>
    <col min="1797" max="1797" width="11.5" style="7" bestFit="1" customWidth="1"/>
    <col min="1798" max="2048" width="11" style="7"/>
    <col min="2049" max="2049" width="4.375" style="7" customWidth="1"/>
    <col min="2050" max="2050" width="50.125" style="7" customWidth="1"/>
    <col min="2051" max="2051" width="13.75" style="7" customWidth="1"/>
    <col min="2052" max="2052" width="13.25" style="7" customWidth="1"/>
    <col min="2053" max="2053" width="11.5" style="7" bestFit="1" customWidth="1"/>
    <col min="2054" max="2304" width="11" style="7"/>
    <col min="2305" max="2305" width="4.375" style="7" customWidth="1"/>
    <col min="2306" max="2306" width="50.125" style="7" customWidth="1"/>
    <col min="2307" max="2307" width="13.75" style="7" customWidth="1"/>
    <col min="2308" max="2308" width="13.25" style="7" customWidth="1"/>
    <col min="2309" max="2309" width="11.5" style="7" bestFit="1" customWidth="1"/>
    <col min="2310" max="2560" width="11" style="7"/>
    <col min="2561" max="2561" width="4.375" style="7" customWidth="1"/>
    <col min="2562" max="2562" width="50.125" style="7" customWidth="1"/>
    <col min="2563" max="2563" width="13.75" style="7" customWidth="1"/>
    <col min="2564" max="2564" width="13.25" style="7" customWidth="1"/>
    <col min="2565" max="2565" width="11.5" style="7" bestFit="1" customWidth="1"/>
    <col min="2566" max="2816" width="11" style="7"/>
    <col min="2817" max="2817" width="4.375" style="7" customWidth="1"/>
    <col min="2818" max="2818" width="50.125" style="7" customWidth="1"/>
    <col min="2819" max="2819" width="13.75" style="7" customWidth="1"/>
    <col min="2820" max="2820" width="13.25" style="7" customWidth="1"/>
    <col min="2821" max="2821" width="11.5" style="7" bestFit="1" customWidth="1"/>
    <col min="2822" max="3072" width="11" style="7"/>
    <col min="3073" max="3073" width="4.375" style="7" customWidth="1"/>
    <col min="3074" max="3074" width="50.125" style="7" customWidth="1"/>
    <col min="3075" max="3075" width="13.75" style="7" customWidth="1"/>
    <col min="3076" max="3076" width="13.25" style="7" customWidth="1"/>
    <col min="3077" max="3077" width="11.5" style="7" bestFit="1" customWidth="1"/>
    <col min="3078" max="3328" width="11" style="7"/>
    <col min="3329" max="3329" width="4.375" style="7" customWidth="1"/>
    <col min="3330" max="3330" width="50.125" style="7" customWidth="1"/>
    <col min="3331" max="3331" width="13.75" style="7" customWidth="1"/>
    <col min="3332" max="3332" width="13.25" style="7" customWidth="1"/>
    <col min="3333" max="3333" width="11.5" style="7" bestFit="1" customWidth="1"/>
    <col min="3334" max="3584" width="11" style="7"/>
    <col min="3585" max="3585" width="4.375" style="7" customWidth="1"/>
    <col min="3586" max="3586" width="50.125" style="7" customWidth="1"/>
    <col min="3587" max="3587" width="13.75" style="7" customWidth="1"/>
    <col min="3588" max="3588" width="13.25" style="7" customWidth="1"/>
    <col min="3589" max="3589" width="11.5" style="7" bestFit="1" customWidth="1"/>
    <col min="3590" max="3840" width="11" style="7"/>
    <col min="3841" max="3841" width="4.375" style="7" customWidth="1"/>
    <col min="3842" max="3842" width="50.125" style="7" customWidth="1"/>
    <col min="3843" max="3843" width="13.75" style="7" customWidth="1"/>
    <col min="3844" max="3844" width="13.25" style="7" customWidth="1"/>
    <col min="3845" max="3845" width="11.5" style="7" bestFit="1" customWidth="1"/>
    <col min="3846" max="4096" width="11" style="7"/>
    <col min="4097" max="4097" width="4.375" style="7" customWidth="1"/>
    <col min="4098" max="4098" width="50.125" style="7" customWidth="1"/>
    <col min="4099" max="4099" width="13.75" style="7" customWidth="1"/>
    <col min="4100" max="4100" width="13.25" style="7" customWidth="1"/>
    <col min="4101" max="4101" width="11.5" style="7" bestFit="1" customWidth="1"/>
    <col min="4102" max="4352" width="11" style="7"/>
    <col min="4353" max="4353" width="4.375" style="7" customWidth="1"/>
    <col min="4354" max="4354" width="50.125" style="7" customWidth="1"/>
    <col min="4355" max="4355" width="13.75" style="7" customWidth="1"/>
    <col min="4356" max="4356" width="13.25" style="7" customWidth="1"/>
    <col min="4357" max="4357" width="11.5" style="7" bestFit="1" customWidth="1"/>
    <col min="4358" max="4608" width="11" style="7"/>
    <col min="4609" max="4609" width="4.375" style="7" customWidth="1"/>
    <col min="4610" max="4610" width="50.125" style="7" customWidth="1"/>
    <col min="4611" max="4611" width="13.75" style="7" customWidth="1"/>
    <col min="4612" max="4612" width="13.25" style="7" customWidth="1"/>
    <col min="4613" max="4613" width="11.5" style="7" bestFit="1" customWidth="1"/>
    <col min="4614" max="4864" width="11" style="7"/>
    <col min="4865" max="4865" width="4.375" style="7" customWidth="1"/>
    <col min="4866" max="4866" width="50.125" style="7" customWidth="1"/>
    <col min="4867" max="4867" width="13.75" style="7" customWidth="1"/>
    <col min="4868" max="4868" width="13.25" style="7" customWidth="1"/>
    <col min="4869" max="4869" width="11.5" style="7" bestFit="1" customWidth="1"/>
    <col min="4870" max="5120" width="11" style="7"/>
    <col min="5121" max="5121" width="4.375" style="7" customWidth="1"/>
    <col min="5122" max="5122" width="50.125" style="7" customWidth="1"/>
    <col min="5123" max="5123" width="13.75" style="7" customWidth="1"/>
    <col min="5124" max="5124" width="13.25" style="7" customWidth="1"/>
    <col min="5125" max="5125" width="11.5" style="7" bestFit="1" customWidth="1"/>
    <col min="5126" max="5376" width="11" style="7"/>
    <col min="5377" max="5377" width="4.375" style="7" customWidth="1"/>
    <col min="5378" max="5378" width="50.125" style="7" customWidth="1"/>
    <col min="5379" max="5379" width="13.75" style="7" customWidth="1"/>
    <col min="5380" max="5380" width="13.25" style="7" customWidth="1"/>
    <col min="5381" max="5381" width="11.5" style="7" bestFit="1" customWidth="1"/>
    <col min="5382" max="5632" width="11" style="7"/>
    <col min="5633" max="5633" width="4.375" style="7" customWidth="1"/>
    <col min="5634" max="5634" width="50.125" style="7" customWidth="1"/>
    <col min="5635" max="5635" width="13.75" style="7" customWidth="1"/>
    <col min="5636" max="5636" width="13.25" style="7" customWidth="1"/>
    <col min="5637" max="5637" width="11.5" style="7" bestFit="1" customWidth="1"/>
    <col min="5638" max="5888" width="11" style="7"/>
    <col min="5889" max="5889" width="4.375" style="7" customWidth="1"/>
    <col min="5890" max="5890" width="50.125" style="7" customWidth="1"/>
    <col min="5891" max="5891" width="13.75" style="7" customWidth="1"/>
    <col min="5892" max="5892" width="13.25" style="7" customWidth="1"/>
    <col min="5893" max="5893" width="11.5" style="7" bestFit="1" customWidth="1"/>
    <col min="5894" max="6144" width="11" style="7"/>
    <col min="6145" max="6145" width="4.375" style="7" customWidth="1"/>
    <col min="6146" max="6146" width="50.125" style="7" customWidth="1"/>
    <col min="6147" max="6147" width="13.75" style="7" customWidth="1"/>
    <col min="6148" max="6148" width="13.25" style="7" customWidth="1"/>
    <col min="6149" max="6149" width="11.5" style="7" bestFit="1" customWidth="1"/>
    <col min="6150" max="6400" width="11" style="7"/>
    <col min="6401" max="6401" width="4.375" style="7" customWidth="1"/>
    <col min="6402" max="6402" width="50.125" style="7" customWidth="1"/>
    <col min="6403" max="6403" width="13.75" style="7" customWidth="1"/>
    <col min="6404" max="6404" width="13.25" style="7" customWidth="1"/>
    <col min="6405" max="6405" width="11.5" style="7" bestFit="1" customWidth="1"/>
    <col min="6406" max="6656" width="11" style="7"/>
    <col min="6657" max="6657" width="4.375" style="7" customWidth="1"/>
    <col min="6658" max="6658" width="50.125" style="7" customWidth="1"/>
    <col min="6659" max="6659" width="13.75" style="7" customWidth="1"/>
    <col min="6660" max="6660" width="13.25" style="7" customWidth="1"/>
    <col min="6661" max="6661" width="11.5" style="7" bestFit="1" customWidth="1"/>
    <col min="6662" max="6912" width="11" style="7"/>
    <col min="6913" max="6913" width="4.375" style="7" customWidth="1"/>
    <col min="6914" max="6914" width="50.125" style="7" customWidth="1"/>
    <col min="6915" max="6915" width="13.75" style="7" customWidth="1"/>
    <col min="6916" max="6916" width="13.25" style="7" customWidth="1"/>
    <col min="6917" max="6917" width="11.5" style="7" bestFit="1" customWidth="1"/>
    <col min="6918" max="7168" width="11" style="7"/>
    <col min="7169" max="7169" width="4.375" style="7" customWidth="1"/>
    <col min="7170" max="7170" width="50.125" style="7" customWidth="1"/>
    <col min="7171" max="7171" width="13.75" style="7" customWidth="1"/>
    <col min="7172" max="7172" width="13.25" style="7" customWidth="1"/>
    <col min="7173" max="7173" width="11.5" style="7" bestFit="1" customWidth="1"/>
    <col min="7174" max="7424" width="11" style="7"/>
    <col min="7425" max="7425" width="4.375" style="7" customWidth="1"/>
    <col min="7426" max="7426" width="50.125" style="7" customWidth="1"/>
    <col min="7427" max="7427" width="13.75" style="7" customWidth="1"/>
    <col min="7428" max="7428" width="13.25" style="7" customWidth="1"/>
    <col min="7429" max="7429" width="11.5" style="7" bestFit="1" customWidth="1"/>
    <col min="7430" max="7680" width="11" style="7"/>
    <col min="7681" max="7681" width="4.375" style="7" customWidth="1"/>
    <col min="7682" max="7682" width="50.125" style="7" customWidth="1"/>
    <col min="7683" max="7683" width="13.75" style="7" customWidth="1"/>
    <col min="7684" max="7684" width="13.25" style="7" customWidth="1"/>
    <col min="7685" max="7685" width="11.5" style="7" bestFit="1" customWidth="1"/>
    <col min="7686" max="7936" width="11" style="7"/>
    <col min="7937" max="7937" width="4.375" style="7" customWidth="1"/>
    <col min="7938" max="7938" width="50.125" style="7" customWidth="1"/>
    <col min="7939" max="7939" width="13.75" style="7" customWidth="1"/>
    <col min="7940" max="7940" width="13.25" style="7" customWidth="1"/>
    <col min="7941" max="7941" width="11.5" style="7" bestFit="1" customWidth="1"/>
    <col min="7942" max="8192" width="11" style="7"/>
    <col min="8193" max="8193" width="4.375" style="7" customWidth="1"/>
    <col min="8194" max="8194" width="50.125" style="7" customWidth="1"/>
    <col min="8195" max="8195" width="13.75" style="7" customWidth="1"/>
    <col min="8196" max="8196" width="13.25" style="7" customWidth="1"/>
    <col min="8197" max="8197" width="11.5" style="7" bestFit="1" customWidth="1"/>
    <col min="8198" max="8448" width="11" style="7"/>
    <col min="8449" max="8449" width="4.375" style="7" customWidth="1"/>
    <col min="8450" max="8450" width="50.125" style="7" customWidth="1"/>
    <col min="8451" max="8451" width="13.75" style="7" customWidth="1"/>
    <col min="8452" max="8452" width="13.25" style="7" customWidth="1"/>
    <col min="8453" max="8453" width="11.5" style="7" bestFit="1" customWidth="1"/>
    <col min="8454" max="8704" width="11" style="7"/>
    <col min="8705" max="8705" width="4.375" style="7" customWidth="1"/>
    <col min="8706" max="8706" width="50.125" style="7" customWidth="1"/>
    <col min="8707" max="8707" width="13.75" style="7" customWidth="1"/>
    <col min="8708" max="8708" width="13.25" style="7" customWidth="1"/>
    <col min="8709" max="8709" width="11.5" style="7" bestFit="1" customWidth="1"/>
    <col min="8710" max="8960" width="11" style="7"/>
    <col min="8961" max="8961" width="4.375" style="7" customWidth="1"/>
    <col min="8962" max="8962" width="50.125" style="7" customWidth="1"/>
    <col min="8963" max="8963" width="13.75" style="7" customWidth="1"/>
    <col min="8964" max="8964" width="13.25" style="7" customWidth="1"/>
    <col min="8965" max="8965" width="11.5" style="7" bestFit="1" customWidth="1"/>
    <col min="8966" max="9216" width="11" style="7"/>
    <col min="9217" max="9217" width="4.375" style="7" customWidth="1"/>
    <col min="9218" max="9218" width="50.125" style="7" customWidth="1"/>
    <col min="9219" max="9219" width="13.75" style="7" customWidth="1"/>
    <col min="9220" max="9220" width="13.25" style="7" customWidth="1"/>
    <col min="9221" max="9221" width="11.5" style="7" bestFit="1" customWidth="1"/>
    <col min="9222" max="9472" width="11" style="7"/>
    <col min="9473" max="9473" width="4.375" style="7" customWidth="1"/>
    <col min="9474" max="9474" width="50.125" style="7" customWidth="1"/>
    <col min="9475" max="9475" width="13.75" style="7" customWidth="1"/>
    <col min="9476" max="9476" width="13.25" style="7" customWidth="1"/>
    <col min="9477" max="9477" width="11.5" style="7" bestFit="1" customWidth="1"/>
    <col min="9478" max="9728" width="11" style="7"/>
    <col min="9729" max="9729" width="4.375" style="7" customWidth="1"/>
    <col min="9730" max="9730" width="50.125" style="7" customWidth="1"/>
    <col min="9731" max="9731" width="13.75" style="7" customWidth="1"/>
    <col min="9732" max="9732" width="13.25" style="7" customWidth="1"/>
    <col min="9733" max="9733" width="11.5" style="7" bestFit="1" customWidth="1"/>
    <col min="9734" max="9984" width="11" style="7"/>
    <col min="9985" max="9985" width="4.375" style="7" customWidth="1"/>
    <col min="9986" max="9986" width="50.125" style="7" customWidth="1"/>
    <col min="9987" max="9987" width="13.75" style="7" customWidth="1"/>
    <col min="9988" max="9988" width="13.25" style="7" customWidth="1"/>
    <col min="9989" max="9989" width="11.5" style="7" bestFit="1" customWidth="1"/>
    <col min="9990" max="10240" width="11" style="7"/>
    <col min="10241" max="10241" width="4.375" style="7" customWidth="1"/>
    <col min="10242" max="10242" width="50.125" style="7" customWidth="1"/>
    <col min="10243" max="10243" width="13.75" style="7" customWidth="1"/>
    <col min="10244" max="10244" width="13.25" style="7" customWidth="1"/>
    <col min="10245" max="10245" width="11.5" style="7" bestFit="1" customWidth="1"/>
    <col min="10246" max="10496" width="11" style="7"/>
    <col min="10497" max="10497" width="4.375" style="7" customWidth="1"/>
    <col min="10498" max="10498" width="50.125" style="7" customWidth="1"/>
    <col min="10499" max="10499" width="13.75" style="7" customWidth="1"/>
    <col min="10500" max="10500" width="13.25" style="7" customWidth="1"/>
    <col min="10501" max="10501" width="11.5" style="7" bestFit="1" customWidth="1"/>
    <col min="10502" max="10752" width="11" style="7"/>
    <col min="10753" max="10753" width="4.375" style="7" customWidth="1"/>
    <col min="10754" max="10754" width="50.125" style="7" customWidth="1"/>
    <col min="10755" max="10755" width="13.75" style="7" customWidth="1"/>
    <col min="10756" max="10756" width="13.25" style="7" customWidth="1"/>
    <col min="10757" max="10757" width="11.5" style="7" bestFit="1" customWidth="1"/>
    <col min="10758" max="11008" width="11" style="7"/>
    <col min="11009" max="11009" width="4.375" style="7" customWidth="1"/>
    <col min="11010" max="11010" width="50.125" style="7" customWidth="1"/>
    <col min="11011" max="11011" width="13.75" style="7" customWidth="1"/>
    <col min="11012" max="11012" width="13.25" style="7" customWidth="1"/>
    <col min="11013" max="11013" width="11.5" style="7" bestFit="1" customWidth="1"/>
    <col min="11014" max="11264" width="11" style="7"/>
    <col min="11265" max="11265" width="4.375" style="7" customWidth="1"/>
    <col min="11266" max="11266" width="50.125" style="7" customWidth="1"/>
    <col min="11267" max="11267" width="13.75" style="7" customWidth="1"/>
    <col min="11268" max="11268" width="13.25" style="7" customWidth="1"/>
    <col min="11269" max="11269" width="11.5" style="7" bestFit="1" customWidth="1"/>
    <col min="11270" max="11520" width="11" style="7"/>
    <col min="11521" max="11521" width="4.375" style="7" customWidth="1"/>
    <col min="11522" max="11522" width="50.125" style="7" customWidth="1"/>
    <col min="11523" max="11523" width="13.75" style="7" customWidth="1"/>
    <col min="11524" max="11524" width="13.25" style="7" customWidth="1"/>
    <col min="11525" max="11525" width="11.5" style="7" bestFit="1" customWidth="1"/>
    <col min="11526" max="11776" width="11" style="7"/>
    <col min="11777" max="11777" width="4.375" style="7" customWidth="1"/>
    <col min="11778" max="11778" width="50.125" style="7" customWidth="1"/>
    <col min="11779" max="11779" width="13.75" style="7" customWidth="1"/>
    <col min="11780" max="11780" width="13.25" style="7" customWidth="1"/>
    <col min="11781" max="11781" width="11.5" style="7" bestFit="1" customWidth="1"/>
    <col min="11782" max="12032" width="11" style="7"/>
    <col min="12033" max="12033" width="4.375" style="7" customWidth="1"/>
    <col min="12034" max="12034" width="50.125" style="7" customWidth="1"/>
    <col min="12035" max="12035" width="13.75" style="7" customWidth="1"/>
    <col min="12036" max="12036" width="13.25" style="7" customWidth="1"/>
    <col min="12037" max="12037" width="11.5" style="7" bestFit="1" customWidth="1"/>
    <col min="12038" max="12288" width="11" style="7"/>
    <col min="12289" max="12289" width="4.375" style="7" customWidth="1"/>
    <col min="12290" max="12290" width="50.125" style="7" customWidth="1"/>
    <col min="12291" max="12291" width="13.75" style="7" customWidth="1"/>
    <col min="12292" max="12292" width="13.25" style="7" customWidth="1"/>
    <col min="12293" max="12293" width="11.5" style="7" bestFit="1" customWidth="1"/>
    <col min="12294" max="12544" width="11" style="7"/>
    <col min="12545" max="12545" width="4.375" style="7" customWidth="1"/>
    <col min="12546" max="12546" width="50.125" style="7" customWidth="1"/>
    <col min="12547" max="12547" width="13.75" style="7" customWidth="1"/>
    <col min="12548" max="12548" width="13.25" style="7" customWidth="1"/>
    <col min="12549" max="12549" width="11.5" style="7" bestFit="1" customWidth="1"/>
    <col min="12550" max="12800" width="11" style="7"/>
    <col min="12801" max="12801" width="4.375" style="7" customWidth="1"/>
    <col min="12802" max="12802" width="50.125" style="7" customWidth="1"/>
    <col min="12803" max="12803" width="13.75" style="7" customWidth="1"/>
    <col min="12804" max="12804" width="13.25" style="7" customWidth="1"/>
    <col min="12805" max="12805" width="11.5" style="7" bestFit="1" customWidth="1"/>
    <col min="12806" max="13056" width="11" style="7"/>
    <col min="13057" max="13057" width="4.375" style="7" customWidth="1"/>
    <col min="13058" max="13058" width="50.125" style="7" customWidth="1"/>
    <col min="13059" max="13059" width="13.75" style="7" customWidth="1"/>
    <col min="13060" max="13060" width="13.25" style="7" customWidth="1"/>
    <col min="13061" max="13061" width="11.5" style="7" bestFit="1" customWidth="1"/>
    <col min="13062" max="13312" width="11" style="7"/>
    <col min="13313" max="13313" width="4.375" style="7" customWidth="1"/>
    <col min="13314" max="13314" width="50.125" style="7" customWidth="1"/>
    <col min="13315" max="13315" width="13.75" style="7" customWidth="1"/>
    <col min="13316" max="13316" width="13.25" style="7" customWidth="1"/>
    <col min="13317" max="13317" width="11.5" style="7" bestFit="1" customWidth="1"/>
    <col min="13318" max="13568" width="11" style="7"/>
    <col min="13569" max="13569" width="4.375" style="7" customWidth="1"/>
    <col min="13570" max="13570" width="50.125" style="7" customWidth="1"/>
    <col min="13571" max="13571" width="13.75" style="7" customWidth="1"/>
    <col min="13572" max="13572" width="13.25" style="7" customWidth="1"/>
    <col min="13573" max="13573" width="11.5" style="7" bestFit="1" customWidth="1"/>
    <col min="13574" max="13824" width="11" style="7"/>
    <col min="13825" max="13825" width="4.375" style="7" customWidth="1"/>
    <col min="13826" max="13826" width="50.125" style="7" customWidth="1"/>
    <col min="13827" max="13827" width="13.75" style="7" customWidth="1"/>
    <col min="13828" max="13828" width="13.25" style="7" customWidth="1"/>
    <col min="13829" max="13829" width="11.5" style="7" bestFit="1" customWidth="1"/>
    <col min="13830" max="14080" width="11" style="7"/>
    <col min="14081" max="14081" width="4.375" style="7" customWidth="1"/>
    <col min="14082" max="14082" width="50.125" style="7" customWidth="1"/>
    <col min="14083" max="14083" width="13.75" style="7" customWidth="1"/>
    <col min="14084" max="14084" width="13.25" style="7" customWidth="1"/>
    <col min="14085" max="14085" width="11.5" style="7" bestFit="1" customWidth="1"/>
    <col min="14086" max="14336" width="11" style="7"/>
    <col min="14337" max="14337" width="4.375" style="7" customWidth="1"/>
    <col min="14338" max="14338" width="50.125" style="7" customWidth="1"/>
    <col min="14339" max="14339" width="13.75" style="7" customWidth="1"/>
    <col min="14340" max="14340" width="13.25" style="7" customWidth="1"/>
    <col min="14341" max="14341" width="11.5" style="7" bestFit="1" customWidth="1"/>
    <col min="14342" max="14592" width="11" style="7"/>
    <col min="14593" max="14593" width="4.375" style="7" customWidth="1"/>
    <col min="14594" max="14594" width="50.125" style="7" customWidth="1"/>
    <col min="14595" max="14595" width="13.75" style="7" customWidth="1"/>
    <col min="14596" max="14596" width="13.25" style="7" customWidth="1"/>
    <col min="14597" max="14597" width="11.5" style="7" bestFit="1" customWidth="1"/>
    <col min="14598" max="14848" width="11" style="7"/>
    <col min="14849" max="14849" width="4.375" style="7" customWidth="1"/>
    <col min="14850" max="14850" width="50.125" style="7" customWidth="1"/>
    <col min="14851" max="14851" width="13.75" style="7" customWidth="1"/>
    <col min="14852" max="14852" width="13.25" style="7" customWidth="1"/>
    <col min="14853" max="14853" width="11.5" style="7" bestFit="1" customWidth="1"/>
    <col min="14854" max="15104" width="11" style="7"/>
    <col min="15105" max="15105" width="4.375" style="7" customWidth="1"/>
    <col min="15106" max="15106" width="50.125" style="7" customWidth="1"/>
    <col min="15107" max="15107" width="13.75" style="7" customWidth="1"/>
    <col min="15108" max="15108" width="13.25" style="7" customWidth="1"/>
    <col min="15109" max="15109" width="11.5" style="7" bestFit="1" customWidth="1"/>
    <col min="15110" max="15360" width="11" style="7"/>
    <col min="15361" max="15361" width="4.375" style="7" customWidth="1"/>
    <col min="15362" max="15362" width="50.125" style="7" customWidth="1"/>
    <col min="15363" max="15363" width="13.75" style="7" customWidth="1"/>
    <col min="15364" max="15364" width="13.25" style="7" customWidth="1"/>
    <col min="15365" max="15365" width="11.5" style="7" bestFit="1" customWidth="1"/>
    <col min="15366" max="15616" width="11" style="7"/>
    <col min="15617" max="15617" width="4.375" style="7" customWidth="1"/>
    <col min="15618" max="15618" width="50.125" style="7" customWidth="1"/>
    <col min="15619" max="15619" width="13.75" style="7" customWidth="1"/>
    <col min="15620" max="15620" width="13.25" style="7" customWidth="1"/>
    <col min="15621" max="15621" width="11.5" style="7" bestFit="1" customWidth="1"/>
    <col min="15622" max="15872" width="11" style="7"/>
    <col min="15873" max="15873" width="4.375" style="7" customWidth="1"/>
    <col min="15874" max="15874" width="50.125" style="7" customWidth="1"/>
    <col min="15875" max="15875" width="13.75" style="7" customWidth="1"/>
    <col min="15876" max="15876" width="13.25" style="7" customWidth="1"/>
    <col min="15877" max="15877" width="11.5" style="7" bestFit="1" customWidth="1"/>
    <col min="15878" max="16128" width="11" style="7"/>
    <col min="16129" max="16129" width="4.375" style="7" customWidth="1"/>
    <col min="16130" max="16130" width="50.125" style="7" customWidth="1"/>
    <col min="16131" max="16131" width="13.75" style="7" customWidth="1"/>
    <col min="16132" max="16132" width="13.25" style="7" customWidth="1"/>
    <col min="16133" max="16133" width="11.5" style="7" bestFit="1" customWidth="1"/>
    <col min="16134" max="16384" width="11" style="7"/>
  </cols>
  <sheetData>
    <row r="2" spans="1:6" x14ac:dyDescent="0.2">
      <c r="A2" s="60" t="s">
        <v>259</v>
      </c>
    </row>
    <row r="3" spans="1:6" x14ac:dyDescent="0.2">
      <c r="A3" s="60"/>
    </row>
    <row r="4" spans="1:6" ht="45.75" customHeight="1" x14ac:dyDescent="0.2">
      <c r="A4" s="305" t="s">
        <v>260</v>
      </c>
      <c r="B4" s="305" t="s">
        <v>261</v>
      </c>
      <c r="C4" s="306" t="s">
        <v>262</v>
      </c>
      <c r="D4" s="306" t="s">
        <v>263</v>
      </c>
      <c r="E4" s="306" t="s">
        <v>264</v>
      </c>
      <c r="F4" s="7" t="s">
        <v>390</v>
      </c>
    </row>
    <row r="5" spans="1:6" x14ac:dyDescent="0.2">
      <c r="A5" s="307" t="s">
        <v>265</v>
      </c>
      <c r="B5" s="307" t="s">
        <v>388</v>
      </c>
      <c r="C5" s="308">
        <v>0.4</v>
      </c>
      <c r="D5" s="308">
        <v>0.6</v>
      </c>
      <c r="E5" s="309" t="s">
        <v>266</v>
      </c>
      <c r="F5" s="7" t="s">
        <v>31</v>
      </c>
    </row>
    <row r="6" spans="1:6" x14ac:dyDescent="0.2">
      <c r="A6" s="307" t="s">
        <v>267</v>
      </c>
      <c r="B6" s="307" t="s">
        <v>389</v>
      </c>
      <c r="C6" s="308">
        <v>0.4</v>
      </c>
      <c r="D6" s="308">
        <v>0.6</v>
      </c>
      <c r="E6" s="309" t="s">
        <v>266</v>
      </c>
    </row>
    <row r="7" spans="1:6" x14ac:dyDescent="0.2">
      <c r="A7" s="307" t="s">
        <v>268</v>
      </c>
      <c r="B7" s="307" t="s">
        <v>32</v>
      </c>
      <c r="C7" s="308">
        <v>0.6</v>
      </c>
      <c r="D7" s="308">
        <v>0.4</v>
      </c>
      <c r="E7" s="309" t="s">
        <v>269</v>
      </c>
    </row>
    <row r="8" spans="1:6" x14ac:dyDescent="0.2">
      <c r="A8" s="307" t="s">
        <v>270</v>
      </c>
      <c r="B8" s="307" t="s">
        <v>271</v>
      </c>
      <c r="C8" s="308">
        <v>0</v>
      </c>
      <c r="D8" s="308">
        <v>1</v>
      </c>
      <c r="E8" s="309" t="s">
        <v>272</v>
      </c>
    </row>
    <row r="9" spans="1:6" x14ac:dyDescent="0.2">
      <c r="A9" s="307" t="s">
        <v>273</v>
      </c>
      <c r="B9" s="307" t="s">
        <v>274</v>
      </c>
      <c r="C9" s="308">
        <v>0</v>
      </c>
      <c r="D9" s="308">
        <v>1</v>
      </c>
      <c r="E9" s="309" t="s">
        <v>272</v>
      </c>
    </row>
    <row r="10" spans="1:6" x14ac:dyDescent="0.2">
      <c r="A10" s="307" t="s">
        <v>275</v>
      </c>
      <c r="B10" s="307" t="s">
        <v>276</v>
      </c>
      <c r="C10" s="308">
        <v>0</v>
      </c>
      <c r="D10" s="308">
        <v>1</v>
      </c>
      <c r="E10" s="309" t="s">
        <v>272</v>
      </c>
    </row>
    <row r="11" spans="1:6" ht="25.5" x14ac:dyDescent="0.2">
      <c r="A11" s="307" t="s">
        <v>277</v>
      </c>
      <c r="B11" s="307" t="s">
        <v>278</v>
      </c>
      <c r="C11" s="308">
        <v>0.4</v>
      </c>
      <c r="D11" s="308">
        <v>0.6</v>
      </c>
      <c r="E11" s="309" t="s">
        <v>266</v>
      </c>
    </row>
    <row r="12" spans="1:6" x14ac:dyDescent="0.2">
      <c r="A12" s="307" t="s">
        <v>279</v>
      </c>
      <c r="B12" s="307" t="s">
        <v>421</v>
      </c>
      <c r="C12" s="308">
        <v>0.6</v>
      </c>
      <c r="D12" s="308">
        <v>0.4</v>
      </c>
      <c r="E12" s="309" t="s">
        <v>269</v>
      </c>
    </row>
    <row r="13" spans="1:6" x14ac:dyDescent="0.2">
      <c r="A13" s="307" t="s">
        <v>204</v>
      </c>
      <c r="B13" s="307" t="s">
        <v>280</v>
      </c>
      <c r="C13" s="308">
        <v>0.6</v>
      </c>
      <c r="D13" s="308">
        <v>0.4</v>
      </c>
      <c r="E13" s="309" t="s">
        <v>269</v>
      </c>
    </row>
    <row r="14" spans="1:6" ht="25.5" x14ac:dyDescent="0.2">
      <c r="A14" s="307" t="s">
        <v>281</v>
      </c>
      <c r="B14" s="307" t="s">
        <v>282</v>
      </c>
      <c r="C14" s="308">
        <v>0</v>
      </c>
      <c r="D14" s="308">
        <v>1</v>
      </c>
      <c r="E14" s="309" t="s">
        <v>272</v>
      </c>
    </row>
    <row r="15" spans="1:6" x14ac:dyDescent="0.2">
      <c r="A15" s="307" t="s">
        <v>283</v>
      </c>
      <c r="B15" s="307" t="s">
        <v>284</v>
      </c>
      <c r="C15" s="308">
        <v>0.6</v>
      </c>
      <c r="D15" s="308">
        <v>0.4</v>
      </c>
      <c r="E15" s="309" t="s">
        <v>269</v>
      </c>
    </row>
    <row r="16" spans="1:6" x14ac:dyDescent="0.2">
      <c r="A16" s="307" t="s">
        <v>285</v>
      </c>
      <c r="B16" s="307" t="s">
        <v>286</v>
      </c>
      <c r="C16" s="308">
        <v>0</v>
      </c>
      <c r="D16" s="308">
        <v>1</v>
      </c>
      <c r="E16" s="309" t="s">
        <v>272</v>
      </c>
    </row>
    <row r="35" spans="4:7" ht="14.25" x14ac:dyDescent="0.2">
      <c r="D35" s="718"/>
      <c r="E35" s="718"/>
      <c r="F35"/>
    </row>
    <row r="36" spans="4:7" ht="14.25" x14ac:dyDescent="0.2">
      <c r="D36" s="718"/>
      <c r="E36" s="718"/>
      <c r="F36"/>
      <c r="G36" s="7" t="str">
        <f>'Formular geplante Zielbeiträge'!AE352</f>
        <v/>
      </c>
    </row>
  </sheetData>
  <mergeCells count="2">
    <mergeCell ref="D35:D36"/>
    <mergeCell ref="E35:E36"/>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42</vt:i4>
      </vt:variant>
    </vt:vector>
  </HeadingPairs>
  <TitlesOfParts>
    <vt:vector size="45" baseType="lpstr">
      <vt:lpstr>Formular geplante Zielbeiträge</vt:lpstr>
      <vt:lpstr>Auswertung Querschnittsziel</vt:lpstr>
      <vt:lpstr>Gewichtungsfaktoren</vt:lpstr>
      <vt:lpstr>_1.1_Abwassermenge</vt:lpstr>
      <vt:lpstr>_1.2_Abwasserbelastung</vt:lpstr>
      <vt:lpstr>_10_UmweltwirkungAnstoßen</vt:lpstr>
      <vt:lpstr>_11_Indirekte_Wirkungen_Keine</vt:lpstr>
      <vt:lpstr>_11_Indirekte_Wirkungen_Negativ</vt:lpstr>
      <vt:lpstr>_11_Indirekte_Wirkungen_Positiv</vt:lpstr>
      <vt:lpstr>_11_Negativ_SchutzgüterNr</vt:lpstr>
      <vt:lpstr>_11_Positiv_SchutzgüterNr</vt:lpstr>
      <vt:lpstr>_2_Fläche</vt:lpstr>
      <vt:lpstr>_3_Luft</vt:lpstr>
      <vt:lpstr>_4_BiologischeVielfalt</vt:lpstr>
      <vt:lpstr>_5.1_A_DeckungBedarf</vt:lpstr>
      <vt:lpstr>_5.1_B_Erzeugung</vt:lpstr>
      <vt:lpstr>_5.2_Energieverbrauch</vt:lpstr>
      <vt:lpstr>_6.1_Ökologische</vt:lpstr>
      <vt:lpstr>_6.2_A_Materialeffizienz</vt:lpstr>
      <vt:lpstr>_6.2_B_Umweltfreundlichkeit</vt:lpstr>
      <vt:lpstr>_7_Transportaufkommen</vt:lpstr>
      <vt:lpstr>_8_AngekreuzteNr</vt:lpstr>
      <vt:lpstr>_8_Aufbau_Wissen</vt:lpstr>
      <vt:lpstr>_9_UmweltfreundlicheBeschaffung</vt:lpstr>
      <vt:lpstr>_Antragsteller</vt:lpstr>
      <vt:lpstr>_B.1.1_Gesetz</vt:lpstr>
      <vt:lpstr>_B.1.2_Einbeziehung</vt:lpstr>
      <vt:lpstr>_B.1.3_Schulungen</vt:lpstr>
      <vt:lpstr>_B.1.4_Diversity</vt:lpstr>
      <vt:lpstr>_B.1.5_Sonstige</vt:lpstr>
      <vt:lpstr>_B.1.6_Weitere</vt:lpstr>
      <vt:lpstr>_B.2.1_Gesetz</vt:lpstr>
      <vt:lpstr>_B.2.10_WeitereMaßnahmen</vt:lpstr>
      <vt:lpstr>_B.2.2_Einbeziehung</vt:lpstr>
      <vt:lpstr>_B.2.3_Beteiligung</vt:lpstr>
      <vt:lpstr>_B.2.4_BeiBeteiligungDritter</vt:lpstr>
      <vt:lpstr>_B.2.5_Führungspositionen</vt:lpstr>
      <vt:lpstr>_B.2.6_Frauenförderung</vt:lpstr>
      <vt:lpstr>_B.2.7_Arbeitsplätze_Frauen</vt:lpstr>
      <vt:lpstr>_B.2.8_Arbeitszeitregelungen</vt:lpstr>
      <vt:lpstr>_B.2.9_SpezielleEinrichtungen</vt:lpstr>
      <vt:lpstr>_Maßnahmencode</vt:lpstr>
      <vt:lpstr>_O33_Fläche</vt:lpstr>
      <vt:lpstr>_Projektbezeichnung</vt:lpstr>
      <vt:lpstr>'Formular geplante Zielbeiträge'!Druckbereich</vt:lpstr>
    </vt:vector>
  </TitlesOfParts>
  <Company>LGL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Schneider, Volker (LGL)</dc:creator>
  <cp:lastModifiedBy>Kaiser, Dominic (MLR)</cp:lastModifiedBy>
  <cp:lastPrinted>2015-09-15T13:19:24Z</cp:lastPrinted>
  <dcterms:created xsi:type="dcterms:W3CDTF">2014-06-12T07:06:41Z</dcterms:created>
  <dcterms:modified xsi:type="dcterms:W3CDTF">2015-09-28T14:07:03Z</dcterms:modified>
</cp:coreProperties>
</file>